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filterPrivacy="1"/>
  <xr:revisionPtr revIDLastSave="0" documentId="13_ncr:1_{E08EA347-DD9D-440F-8E19-65B20ABA5825}" xr6:coauthVersionLast="41" xr6:coauthVersionMax="41" xr10:uidLastSave="{00000000-0000-0000-0000-000000000000}"/>
  <bookViews>
    <workbookView xWindow="-120" yWindow="-120" windowWidth="29040" windowHeight="15840" activeTab="2" xr2:uid="{00000000-000D-0000-FFFF-FFFF00000000}"/>
  </bookViews>
  <sheets>
    <sheet name="IKT" sheetId="2" r:id="rId1"/>
    <sheet name="Didakticke pomocky" sheetId="1" r:id="rId2"/>
    <sheet name="Nábytok" sheetId="4" r:id="rId3"/>
  </sheets>
  <definedNames>
    <definedName name="_xlnm.Print_Area" localSheetId="1">'Didakticke pomocky'!$A$1:$H$78</definedName>
    <definedName name="_xlnm.Print_Area" localSheetId="2">Nábytok!$A$1:$H$40</definedName>
  </definedNames>
  <calcPr calcId="191029"/>
</workbook>
</file>

<file path=xl/calcChain.xml><?xml version="1.0" encoding="utf-8"?>
<calcChain xmlns="http://schemas.openxmlformats.org/spreadsheetml/2006/main">
  <c r="E14" i="4" l="1"/>
  <c r="E21" i="4"/>
  <c r="E28" i="4"/>
  <c r="E66" i="1"/>
  <c r="E29" i="2"/>
  <c r="E19" i="2"/>
  <c r="E7" i="2"/>
  <c r="H27" i="4" l="1"/>
  <c r="I27" i="4" s="1"/>
  <c r="J27" i="4" s="1"/>
  <c r="H26" i="4"/>
  <c r="I26" i="4" s="1"/>
  <c r="J26" i="4" s="1"/>
  <c r="H25" i="4"/>
  <c r="H20" i="4"/>
  <c r="H19" i="4"/>
  <c r="H18" i="4"/>
  <c r="H13" i="4"/>
  <c r="H12" i="4"/>
  <c r="H11" i="4"/>
  <c r="H10" i="4"/>
  <c r="H9" i="4"/>
  <c r="H8" i="4"/>
  <c r="H7" i="4"/>
  <c r="H6" i="4"/>
  <c r="H28" i="2"/>
  <c r="H27" i="2"/>
  <c r="H26" i="2"/>
  <c r="H25" i="2"/>
  <c r="H24" i="2"/>
  <c r="H23" i="2"/>
  <c r="H18" i="2"/>
  <c r="H17" i="2"/>
  <c r="H16" i="2"/>
  <c r="H15" i="2"/>
  <c r="H14" i="2"/>
  <c r="H13" i="2"/>
  <c r="H12" i="2"/>
  <c r="H11" i="2"/>
  <c r="H6" i="2"/>
  <c r="I25" i="2" l="1"/>
  <c r="J25" i="2"/>
  <c r="I10" i="4"/>
  <c r="J10" i="4" s="1"/>
  <c r="J14" i="2"/>
  <c r="I14" i="2"/>
  <c r="I11" i="4"/>
  <c r="J11" i="4" s="1"/>
  <c r="I15" i="2"/>
  <c r="J15" i="2" s="1"/>
  <c r="I27" i="2"/>
  <c r="J27" i="2"/>
  <c r="J12" i="4"/>
  <c r="I12" i="4"/>
  <c r="I16" i="2"/>
  <c r="J16" i="2" s="1"/>
  <c r="I28" i="2"/>
  <c r="J28" i="2" s="1"/>
  <c r="I13" i="4"/>
  <c r="J13" i="4"/>
  <c r="J18" i="4"/>
  <c r="I18" i="4"/>
  <c r="I13" i="2"/>
  <c r="J13" i="2" s="1"/>
  <c r="I26" i="2"/>
  <c r="J26" i="2"/>
  <c r="I17" i="2"/>
  <c r="J17" i="2" s="1"/>
  <c r="I6" i="4"/>
  <c r="J6" i="4"/>
  <c r="I6" i="2"/>
  <c r="J6" i="2" s="1"/>
  <c r="I18" i="2"/>
  <c r="J18" i="2" s="1"/>
  <c r="J7" i="4"/>
  <c r="I7" i="4"/>
  <c r="I19" i="4"/>
  <c r="J19" i="4"/>
  <c r="E31" i="2"/>
  <c r="I11" i="2"/>
  <c r="J11" i="2" s="1"/>
  <c r="I23" i="2"/>
  <c r="J23" i="2" s="1"/>
  <c r="I8" i="4"/>
  <c r="J8" i="4" s="1"/>
  <c r="J20" i="4"/>
  <c r="I20" i="4"/>
  <c r="I12" i="2"/>
  <c r="J12" i="2" s="1"/>
  <c r="I24" i="2"/>
  <c r="J24" i="2"/>
  <c r="I9" i="4"/>
  <c r="J9" i="4" s="1"/>
  <c r="E30" i="4"/>
  <c r="I25" i="4"/>
  <c r="J25" i="4" s="1"/>
  <c r="H7" i="1" l="1"/>
  <c r="H8" i="1"/>
  <c r="H9" i="1"/>
  <c r="H10" i="1"/>
  <c r="H11" i="1"/>
  <c r="H12" i="1"/>
  <c r="H13" i="1"/>
  <c r="H14" i="1"/>
  <c r="H15" i="1"/>
  <c r="H16" i="1"/>
  <c r="H17" i="1"/>
  <c r="H18" i="1"/>
  <c r="H19" i="1"/>
  <c r="H20" i="1"/>
  <c r="H21" i="1"/>
  <c r="H22" i="1"/>
  <c r="H23" i="1"/>
  <c r="H24" i="1"/>
  <c r="H25" i="1"/>
  <c r="H26" i="1"/>
  <c r="H27" i="1"/>
  <c r="H28" i="1"/>
  <c r="H29" i="1"/>
  <c r="H30" i="1"/>
  <c r="H31" i="1"/>
  <c r="H32" i="1"/>
  <c r="H33" i="1"/>
  <c r="H34" i="1"/>
  <c r="H35" i="1"/>
  <c r="H36" i="1"/>
  <c r="H37" i="1"/>
  <c r="H38" i="1"/>
  <c r="H39" i="1"/>
  <c r="H40" i="1"/>
  <c r="H41" i="1"/>
  <c r="H42" i="1"/>
  <c r="H43" i="1"/>
  <c r="H44" i="1"/>
  <c r="H45" i="1"/>
  <c r="H46" i="1"/>
  <c r="H47" i="1"/>
  <c r="H48" i="1"/>
  <c r="H49" i="1"/>
  <c r="H50" i="1"/>
  <c r="H51" i="1"/>
  <c r="H52" i="1"/>
  <c r="H53" i="1"/>
  <c r="H54" i="1"/>
  <c r="H55" i="1"/>
  <c r="H56" i="1"/>
  <c r="H57" i="1"/>
  <c r="H58" i="1"/>
  <c r="H59" i="1"/>
  <c r="H60" i="1"/>
  <c r="H61" i="1"/>
  <c r="H62" i="1"/>
  <c r="H63" i="1"/>
  <c r="H64" i="1"/>
  <c r="H65" i="1"/>
  <c r="H6" i="1"/>
  <c r="I38" i="1" l="1"/>
  <c r="J38" i="1" s="1"/>
  <c r="I61" i="1"/>
  <c r="J61" i="1" s="1"/>
  <c r="J36" i="1"/>
  <c r="I36" i="1"/>
  <c r="I11" i="1"/>
  <c r="J11" i="1" s="1"/>
  <c r="I14" i="1"/>
  <c r="J14" i="1" s="1"/>
  <c r="I37" i="1"/>
  <c r="J37" i="1" s="1"/>
  <c r="I60" i="1"/>
  <c r="J60" i="1" s="1"/>
  <c r="I28" i="1"/>
  <c r="J28" i="1" s="1"/>
  <c r="I51" i="1"/>
  <c r="J51" i="1" s="1"/>
  <c r="I6" i="1"/>
  <c r="J6" i="1"/>
  <c r="I34" i="1"/>
  <c r="J34" i="1" s="1"/>
  <c r="I10" i="1"/>
  <c r="J10" i="1"/>
  <c r="I54" i="1"/>
  <c r="J54" i="1" s="1"/>
  <c r="I30" i="1"/>
  <c r="J30" i="1" s="1"/>
  <c r="J53" i="1"/>
  <c r="I53" i="1"/>
  <c r="I29" i="1"/>
  <c r="J29" i="1" s="1"/>
  <c r="I44" i="1"/>
  <c r="J44" i="1" s="1"/>
  <c r="I20" i="1"/>
  <c r="J20" i="1" s="1"/>
  <c r="J59" i="1"/>
  <c r="I59" i="1"/>
  <c r="I35" i="1"/>
  <c r="J35" i="1" s="1"/>
  <c r="I27" i="1"/>
  <c r="J27" i="1" s="1"/>
  <c r="I58" i="1"/>
  <c r="J58" i="1" s="1"/>
  <c r="I50" i="1"/>
  <c r="J50" i="1" s="1"/>
  <c r="I42" i="1"/>
  <c r="J42" i="1"/>
  <c r="I26" i="1"/>
  <c r="J26" i="1" s="1"/>
  <c r="I18" i="1"/>
  <c r="J18" i="1"/>
  <c r="I65" i="1"/>
  <c r="J65" i="1" s="1"/>
  <c r="I57" i="1"/>
  <c r="J57" i="1"/>
  <c r="I49" i="1"/>
  <c r="J49" i="1"/>
  <c r="I41" i="1"/>
  <c r="J41" i="1"/>
  <c r="I33" i="1"/>
  <c r="J33" i="1" s="1"/>
  <c r="I25" i="1"/>
  <c r="J25" i="1"/>
  <c r="I17" i="1"/>
  <c r="J17" i="1"/>
  <c r="I9" i="1"/>
  <c r="J9" i="1"/>
  <c r="I62" i="1"/>
  <c r="J62" i="1" s="1"/>
  <c r="I13" i="1"/>
  <c r="J13" i="1" s="1"/>
  <c r="I16" i="1"/>
  <c r="J16" i="1"/>
  <c r="I8" i="1"/>
  <c r="J8" i="1"/>
  <c r="J46" i="1"/>
  <c r="I46" i="1"/>
  <c r="I22" i="1"/>
  <c r="J22" i="1"/>
  <c r="I45" i="1"/>
  <c r="J45" i="1" s="1"/>
  <c r="I21" i="1"/>
  <c r="J21" i="1" s="1"/>
  <c r="J52" i="1"/>
  <c r="I52" i="1"/>
  <c r="I12" i="1"/>
  <c r="J12" i="1" s="1"/>
  <c r="I43" i="1"/>
  <c r="J43" i="1" s="1"/>
  <c r="I19" i="1"/>
  <c r="J19" i="1" s="1"/>
  <c r="I64" i="1"/>
  <c r="J64" i="1" s="1"/>
  <c r="I56" i="1"/>
  <c r="J56" i="1"/>
  <c r="I48" i="1"/>
  <c r="J48" i="1"/>
  <c r="I40" i="1"/>
  <c r="J40" i="1"/>
  <c r="I32" i="1"/>
  <c r="J32" i="1" s="1"/>
  <c r="I24" i="1"/>
  <c r="J24" i="1"/>
  <c r="I63" i="1"/>
  <c r="J63" i="1"/>
  <c r="I55" i="1"/>
  <c r="J55" i="1"/>
  <c r="I47" i="1"/>
  <c r="J47" i="1" s="1"/>
  <c r="I39" i="1"/>
  <c r="J39" i="1"/>
  <c r="I31" i="1"/>
  <c r="J31" i="1"/>
  <c r="I23" i="1"/>
  <c r="J23" i="1"/>
  <c r="I15" i="1"/>
  <c r="J15" i="1"/>
  <c r="I7" i="1"/>
  <c r="J7" i="1"/>
  <c r="E68" i="1"/>
</calcChain>
</file>

<file path=xl/sharedStrings.xml><?xml version="1.0" encoding="utf-8"?>
<sst xmlns="http://schemas.openxmlformats.org/spreadsheetml/2006/main" count="383" uniqueCount="185">
  <si>
    <t>Biologicko-chemická učebňa</t>
  </si>
  <si>
    <t>Počet</t>
  </si>
  <si>
    <t>Merná jednotka</t>
  </si>
  <si>
    <t>p.č.:</t>
  </si>
  <si>
    <t>Názov položky</t>
  </si>
  <si>
    <t>Opis položky</t>
  </si>
  <si>
    <t>Cena za m.j. v € bez DPH</t>
  </si>
  <si>
    <t>Cena celkom v € bez DPH</t>
  </si>
  <si>
    <t>SPOLU CELKOM ZA UČEBŇU V € BEZ DPH</t>
  </si>
  <si>
    <t xml:space="preserve">Základné údaje uchádzača: </t>
  </si>
  <si>
    <t xml:space="preserve">Obchodné meno spoločnosti: </t>
  </si>
  <si>
    <t>Adresa sídla spoločnosti:</t>
  </si>
  <si>
    <t xml:space="preserve">IČO: </t>
  </si>
  <si>
    <t xml:space="preserve">DIČ: </t>
  </si>
  <si>
    <t>IČ DPH:</t>
  </si>
  <si>
    <t>Zastúpený:</t>
  </si>
  <si>
    <t>Ponuku vypracoval, Kontakt:</t>
  </si>
  <si>
    <t>Dňa:</t>
  </si>
  <si>
    <t>Podpis:</t>
  </si>
  <si>
    <t>ks</t>
  </si>
  <si>
    <t>súbor</t>
  </si>
  <si>
    <t>Balenie obsahuje 4 plastové modely od vajíčka po dospelú žabu.</t>
  </si>
  <si>
    <t>Model ukazuje oko sa zrakovými nervami a svalmi v jeho prirodzenej polohe v očnici. Rozložiteľný na 10 častí. 3x zväčšený.</t>
  </si>
  <si>
    <t>IKT učebňa</t>
  </si>
  <si>
    <t>PC s min. parametrami: dvojjadrový procesor Intel, min. 2,4GHz, RAM min. 4GB, HDD 32GB, čítačka SD kariet, graf. karta min. Intel HD 400, Ethernet LAN 10/100/1000, WiFi 802.11b/g/n, Bluetooth 4.0, konektivita min. : 3xUSB 3.0, HDMI, audio 3,5mm Jack, RJ-45, OS: WINDOWS 10 
LED monitor min. 18,5", 16:9, DVI alebo HDMI konektor 
USB klávesnica + myš</t>
  </si>
  <si>
    <t>Školský server, softvér, kabeláž, wifi</t>
  </si>
  <si>
    <t>Server s procesorom min. 3GHz, RAM 8GB, HDD min 2TB, Microsoft Windows licencovaný softvér pre všetky zariadenia v učebni púripojené na server, Switch umožňujúci pripojiť všetky zariadenia v učebni na server s min. parametrami 10/100/1000M RJ45, kompletná kabeláž pre pripojenie všetkých zariadení v učebni k serveru</t>
  </si>
  <si>
    <t>Jazyková učebňa</t>
  </si>
  <si>
    <t xml:space="preserve">PC s min. parametrami: 4jadrový procesor Intel, min. 2,6GHz, RAM min. 8GB, HDD 1TB, optická mechanika DVD, čítačka SD kariet, graf. karta min. Intel HD 405, Ethernet LAN 10/100/1000, WiFi 802.11b/g/n, Bluetooth 4.0, konektivita min. : 2xUSB 3.0, 2xUSB2.0, HDMI, audio 3,5mm Jack, RJ-45, OS: WINDOWS 10 
monitor IPS min. 21,5", WLED , rozlíšenie min. 1920x1080 
USB klávesnica + myš
</t>
  </si>
  <si>
    <t>Model kostry v životnej veľkosti, ideálny na výučbu základov ľudskej anatómie. Celý model je ohýbateľný v kĺboch, paže sú odnímateľné. Obsahuje nervové vetvy, vertebrálne tepny. Výška: 180 cm.</t>
  </si>
  <si>
    <t>28-dielne torzo s oddeliteľnou hlavou (na jednej strane znázornená lebka s mozgom), 2 pľúcne laloky, srdce (2 časti), žalúdok (2 časti), pečeň so žlčníkom, kompletný črevný trakt (4 časti), srdce (2 časti), ženská hrudná stena, predná polovica obličiek, mužské genitálie (4 časti), ženské genitálie s plodom (3 časti). Otvorené krčné a chbtové časti : stavce, medzistavcové disky, miecha, chrbtica, vertebrálne tepny. Rozmery: 87x38x25 cm. Hmotnosť: cca 9 kg.</t>
  </si>
  <si>
    <t>Odliatok ľudskej lebky v životnej veľkosti. Všetky anatomické detaily, švy a dutiny sú presne znázornené a označené číslami. Detailne je tiež vyobrazený chrup - rozmiestnenie zubov, vzdialenosť medzi zubami. Lebku možno rozložiť na 3 časti.</t>
  </si>
  <si>
    <t>Model - lebka, 3 časti</t>
  </si>
  <si>
    <t>Model - Torzo ľudského tela, unisex, 28 častí</t>
  </si>
  <si>
    <t>Model - Kostra človeka</t>
  </si>
  <si>
    <t>Model - pružná chrbtica</t>
  </si>
  <si>
    <t>Model stavcovej chrbtice s časťami tyla a panvy. Stavcový stĺpec je namontovaný flexibilne na demonštráciu prirodzených pohybov a patologických zmien v ľudskej chrbtici. Chrbtica je na odnímateľnom stojane.Výška cca 44 cm</t>
  </si>
  <si>
    <t>Model - Panva tehotnej ženy s vyberateľným plodom 3 časti</t>
  </si>
  <si>
    <t>Model prierezu ženskej panvy v 40.týždni tehotenstva znázorňuje dieťa v normálnej polohe pred pôrodom, pohlavný a močový systém.</t>
  </si>
  <si>
    <t xml:space="preserve">Model hlavy v životnej veľkosti, zložený zo šiestich častí, odhaľuje a umožňuje odnímať mozog s artériami a očnú buľvu s optickým nervom. Odkrytá je nosová dutina. </t>
  </si>
  <si>
    <t>Model - hlava človeka, model v reze</t>
  </si>
  <si>
    <t>Anatomický model ramenného kĺbu človeka v životnej veľkosti.</t>
  </si>
  <si>
    <t>Model - ramenný kĺb</t>
  </si>
  <si>
    <t>Model - bedový kĺb</t>
  </si>
  <si>
    <t>Anatomický model bedrového kĺbu človeka v životnej veľkosti.</t>
  </si>
  <si>
    <t>Model - kolenný kĺb</t>
  </si>
  <si>
    <t>Model väzivového spojenia stehennej kosti, holennej kosti a kosti predkolenia, zahŕňa tiež meniskus, jabĺčko so štvorhranným stehenným svalom a šľachy. Dodáva sa na podstavci.</t>
  </si>
  <si>
    <t>Model - lakťový kĺb</t>
  </si>
  <si>
    <t>Skladá sa z časti ramennej kosti, kompletnej kosti lakťovej, časti vretennej kosti až kĺbových väzov</t>
  </si>
  <si>
    <t>Model - starostlivosť o zuby</t>
  </si>
  <si>
    <t>Model ústnej dutiny na predvádzanie starostlivosti o chrup a ústnu dutinu. Model obsahuje ďasná, zuby (32), jazyk, ústne podnebie a kefku.</t>
  </si>
  <si>
    <t>Model - Zub stolička s kazom, 2 časti</t>
  </si>
  <si>
    <t>Rozmery: 12x6x6 cm. Váha: približne 300 g.</t>
  </si>
  <si>
    <t>Model - mozog, 5 častí</t>
  </si>
  <si>
    <t>Model mozgu človeka rozdelený na jednotlivé časti. Komponenty ľavej časti mozgu sú: predný a temenný lalok, spánkový a záhlavový, mozgový kmeň, malý mozog. Model je dodávaný na odnímateľnom podstavci. Komponenty majú vsadené magnety na uchytenie na magnetickú tabuľu. Model mozgu sa hodí do modelu lebky</t>
  </si>
  <si>
    <t>Model - oko</t>
  </si>
  <si>
    <t>Model ucha ukazuje 3 hlavné štrukturálne časti sluchového orgánu (vonkajšie ucho, stredné ucho, vnútorné ucho) a postavenie rovnovážneho orgánu ľudského tela. Model je rozložiteľný na 4 časti. 5 krát zväčšený. Veľkosť: 43x25x15 cm.</t>
  </si>
  <si>
    <t>Model - ucho, 4 časti</t>
  </si>
  <si>
    <t>Model - koža</t>
  </si>
  <si>
    <t>Model ukazuje časť ľudskej kože v 3D forme - reliéfne. Chlpy, mazové a potné žľazy, receptory, nervy a cievy sú znázornené veľmi detailne. 70 krát zväčšené.</t>
  </si>
  <si>
    <t>Model - pľúca s hrtanom, 7 častí</t>
  </si>
  <si>
    <t>Model v životnej veľkosti, rozdelený na 7 častí. Pľúca majú 2 odnímateľné laloky na zobrazenie vnútornej štruktúry, srdce je rozdelené tak, aby ukazovalo predsiene, komory a chlopne, hrtan je rozpolený, zobrazená membrána.</t>
  </si>
  <si>
    <t>Model srdce, 2 časti</t>
  </si>
  <si>
    <t>Detailné transparentné dvojdielne srdce s detailami. Predná srdcová stena je vyberateľná na odhalenie komôr a chlopní vo vnútri. Kompletný obehový systém ľudského srdca je zobrazený farebne.</t>
  </si>
  <si>
    <t>Model - žalúdok, 2 časti</t>
  </si>
  <si>
    <t>Model žalúdka zobrazuje vrstvy žalúdočnej steny. Predná polovica je odnímateľná. Zobrazuje: dolný pažerák, dvanástorník, pankreas, cievy a nervy. Je umiestnený na podstavci.</t>
  </si>
  <si>
    <t>Model - pečeň so žlčníkom</t>
  </si>
  <si>
    <t>Model Oblička s nadobličkou, 2-dielna</t>
  </si>
  <si>
    <t>Tento model v životnej veĺkosti znázorňuje obličku s nadobličkou, cievy obličky a nadobličky a hornú časť močovodu. Rozčlenenie na dve časti odhaľuje kôru, dreň, cievy a obličkovú panvičku.</t>
  </si>
  <si>
    <t xml:space="preserve">Pečeň so žlčníkom obsahuje: 4 pečeňové bloky, žlčník, žlčovod a cievy. Na odnímateľnom podstavci. </t>
  </si>
  <si>
    <t>Model krvného obehu</t>
  </si>
  <si>
    <t xml:space="preserve">Objasňuje funkciu ľudského srdca a krvného obehu. Na plastovú doske s vyobrazenými telesnými orgánmi sa pripájajú priehľadné silikónové hadičky, ktoré predstavujú cievy. Sústavu je možné naplniť zafarbenou vodou (farbivo nie je súčasťou dodávky) na ešte názornejšiu demonštráciu malého (srdce-pľúca) aj veľkého (telového) krvného obehu. Pomocou ručných púmp je možné demonštrovať smer cirkulácie krvi. </t>
  </si>
  <si>
    <t>Model - Rastlinná bunka</t>
  </si>
  <si>
    <t xml:space="preserve">Dvojdielny model rastlinnej bunky, znázorňuje štruktúry typickej rastlinnej bunky, ako ju možno vidieť pomocou elektrónového mikroskopu. Cytoplazma a všetky dôležité organely rastlinnej bunky sú vo zvýšenom reliéfe a zobrazené farebne. Obsahuje bunkovú stenu, bunkovú membránu, jadro, endoplazmatické retikulum, ribozómy, chloroplasty, mitochondria, diktyozómy/Golgiho aparát. Zväčšenie cca 10000-násobne. </t>
  </si>
  <si>
    <t>Model - Živočíšna bunka</t>
  </si>
  <si>
    <t>Dvojdielny model živočíšnej bunky ukazuje formu a štruktúru typickej živočíšnej bunky, ako ju možno vidieť pomocou elektrónového mikroskopu. Všetky dôležité organely sú znázornené vo zvýšenom reliéfe a vo farbách: jadro, mitochondrie, endoplazmatické retikulum, bazálna membrána, kolagénové vlákna, Golgiho aparát, mikrovillus, lyzozóm. Zväčšenie cca 10000-násobné.</t>
  </si>
  <si>
    <t>Kvet čerešne (3 časti) a samotný plod. Kvet sa dá rozdeliť na polovicu a pozorovať ováriá, ktoré sú odnímateľné. 7-násobné zväčšenie.</t>
  </si>
  <si>
    <t>Model - čerešňa s plodom</t>
  </si>
  <si>
    <t>Model - životný cyklus žaby</t>
  </si>
  <si>
    <t>Model zobrazuje deväť fází bunečného rozmnožovania - interfázu, profázu, rannú prometafázu, pokročilú prometafázu, metafázu, rannú anafázu, pokročilú anafázu, telofázu a cytokinézu. Model mitózy je ze zadnej strane vybavný magnetmi. V balení je priložený aj popis.</t>
  </si>
  <si>
    <t>Model - mitóza</t>
  </si>
  <si>
    <t>Model ukazuje 10 štádií meiózy na príklade typickej bunky cicavca v cca 10 000násobném zväčšení. Názorná pomôcka pre pochopenie redukčného delenia.</t>
  </si>
  <si>
    <t>Model - meióza</t>
  </si>
  <si>
    <t>Rozoberateľný model dvojitej špiraly, zložený z 16 párov nukleotických báz. Všetky časti sú vyrobené z plastu a farebne odlíšené. Rozmery cca: 65x21 cm</t>
  </si>
  <si>
    <t>Model DNA</t>
  </si>
  <si>
    <t>HIV je vírus, ktorý je pôvodcom ochorenia AIDS, spôsobuje zlyhanie imunitného systému napadnutého organizmu. Model HIV-vírusu je viac ako miliónkrát zväčšený a znázorňuje vonkajšiu lipidovú membránu s proteínovými štruktúrami a vnútorné jadro, ktoré obsahuje vírusovú dedičnú RNA. Jadro je vyberateľné. Model je umiestnený na podstavci.</t>
  </si>
  <si>
    <t>Model - HIV</t>
  </si>
  <si>
    <t>Model - DNA</t>
  </si>
  <si>
    <t>Zoológia - sada A - 25 preparátov</t>
  </si>
  <si>
    <t>Zoológia - sada B - 50 preparátov</t>
  </si>
  <si>
    <t>Zoológia - sada C - 50 preparátov</t>
  </si>
  <si>
    <t>Sada mikroskopických preparátov.</t>
  </si>
  <si>
    <t>Biológia - sada A - 25 preparátov</t>
  </si>
  <si>
    <t>Biológia - sada B - 50 preparátov</t>
  </si>
  <si>
    <t>Biológia - sada C - 50 preparátov</t>
  </si>
  <si>
    <t>Rastlinné bunky- 12 preparátov</t>
  </si>
  <si>
    <t>Živočíšne bunky - 12 preparátov</t>
  </si>
  <si>
    <t>Histológia cicavcov - základný set - 25 preparátov</t>
  </si>
  <si>
    <t>Botanika - základný set - 25 preparátov</t>
  </si>
  <si>
    <t>Biologické prierezy - 100ks</t>
  </si>
  <si>
    <t>Sada biologických prierezov.</t>
  </si>
  <si>
    <t>Mitóza, meióza - preparáty</t>
  </si>
  <si>
    <t>Sada 6 preparátov.</t>
  </si>
  <si>
    <t>Set obsahuje 14 kusov nástrojov na prípravu mikroskopických preparátov - dodávané v obale.</t>
  </si>
  <si>
    <t>Biologická preparačná sústava</t>
  </si>
  <si>
    <t>Digitálna WIFI kamera so zabudovaným softwareom, ktorá umožňuje zdieľať obraz až na 6 zariadeniach súčasne.</t>
  </si>
  <si>
    <t>Digitálna WIFI kamera</t>
  </si>
  <si>
    <t>Babinského neurologické kladivko.</t>
  </si>
  <si>
    <t>Neurologické kladivko na demonštráciu reflexov</t>
  </si>
  <si>
    <t>Náhradné náustky spirometra 100 ks</t>
  </si>
  <si>
    <t>Náhradné náustky pre spirometer 1 sada obsahuje 100ks náustkov</t>
  </si>
  <si>
    <t>Spirometer (meranie kapacity pľúc) meria prietok vzduchu pri dýchaní v rozmedzí -5 až 5 l/s. Senzor sa skladá z prietokovej trubice, cez ktorú sa vzduch vdychuje a vydychuje. Spirometer je dodávaný s jednorazovým antibakteriálnym filtrom a s 10 jednorazovými náustkami. K senzoru je potrebný kábel (je súčasť balenia) pre pripojenie k interfejsu.</t>
  </si>
  <si>
    <t>Spirometer Prístroj na meranie objemu vzduchu v pľúcach</t>
  </si>
  <si>
    <t>Sada fotosyntéza + príslušenstvo</t>
  </si>
  <si>
    <t>Sada na výrobu kyslíka a prezentáciu fotosyntézy</t>
  </si>
  <si>
    <t>Osvetľovacie zariadenie pre sadu fotosyntéza - lampa, stojan</t>
  </si>
  <si>
    <t>Osvetlovacie zariadenie slúži ako svetelný zdroj a súčasne ako stojan pre pokusy ohladne fotosyntézy pomocou prístrojovej súpravy pre fotosyntézu. Rozsah dodávky: Laboratórna lampa s napájacím zdrojom, trojnožka, dostička z plexiskla, dvojité hrdlo</t>
  </si>
  <si>
    <t>CPR Torso</t>
  </si>
  <si>
    <t>Torzo je vyrobené z mäkkej polyurentánovej hmoty, ktorá je pokrytá reálne vyzerajúcou vinylovou vrstvou. Zaklonením hlavy a zdvihnutím brady sa uvoľnia dýchacie cesty, ktoré sú prispôsobené na jednoduchú simuláciu techník dýchania z úst do úst. Dodáva sa s troma vymeniteľnými pľúcnymi vakmi a tvárovými časťami, prepravným obalom a kolennými vankúšikmi. Návod v slovenčine.</t>
  </si>
  <si>
    <t>Biele keramické, magnetické tabule Keramic sú vyššej kvality ako Magnetic, sú popisovateľné suchostierateľnými fixami. Ich povrch tvorí kovová fólia, na ktorej je nanesený veľmi tvrdý keramický smalt, odolný voči poškriabaniu, ktorý zabezpečuje veľmi dobrú stierateľnosť aj po mnohých rokoch používania.</t>
  </si>
  <si>
    <t>Biela magnetická/keramická tabuľa (120x90cm)</t>
  </si>
  <si>
    <t>Príslušenstvo k magnetickej tabuli - sada</t>
  </si>
  <si>
    <t>Obsahuje popisovače - sada 4 farieb, čistič a magnetickú stierku.</t>
  </si>
  <si>
    <t>Biokomora 2000</t>
  </si>
  <si>
    <t>2000ml, 2 otvory pre senzory
CO2 a O2</t>
  </si>
  <si>
    <t>Senzor plynu O2</t>
  </si>
  <si>
    <t>Ručný dynamometer</t>
  </si>
  <si>
    <t>Senzor plynu CO2</t>
  </si>
  <si>
    <t>Nerezový teplomer</t>
  </si>
  <si>
    <t>USB digitálny mikroskop</t>
  </si>
  <si>
    <t>Odsávacie zariadenie - digestor</t>
  </si>
  <si>
    <t>Tabuľa keramická (biela)</t>
  </si>
  <si>
    <t>Hydraulický ručný dynamometer udáva presné hodnoty sily stisku bez pohybu rukoväte. Nastaviteľná rukoväť má 5 pozícií pre rôzne veľkosti dlane.Displej zobrazuje na maximálnu hodnotu, kým nie je vynulovaný.</t>
  </si>
  <si>
    <t>Digitálny teplomer so zapichovacou sondou. Robustný, s jednoduchým použitím. ľahko čitate)lný displej. Nerezová oceľová teplotná sonda. Rozsah merania -50°C.. 150°C. Rozlíšenie 0,1°C, presnosť 0,3°C</t>
  </si>
  <si>
    <t>otočná monokulárna hlavica (360°) so 45°sklonom - maximálne zväčšenie do 400x, - osvetľovací systém 220V/20W - obj. 4x, 10x, 40x, - okulár WF 10x, - clona apertúrna 5 polohová, - hrubý a jemný zaostrovací systém Rozlíšenie kamery:1600x1200dpi/2Mpix(1600x1200), - pripojenie k PC USB 2 kábel bez nutnosti inštalácie ovládača, - farebnosť 1,64 milióna farieb 24 bit, - farebné módy: farebný/mono.</t>
  </si>
  <si>
    <t>0..5000ppm</t>
  </si>
  <si>
    <t>0..100%</t>
  </si>
  <si>
    <t>Tabuľa biela, keramická magnetická tabula s matným difúznym povrchom zaručujúcim znížený stupeň odrazu svetla lampy projektora (D max. 1,2). Rám - hliník so zaoblenými plastovými spojkami v rohoch. Rozmer tabule 200x120cm (šírka x výška).</t>
  </si>
  <si>
    <t>Žiacky stôl</t>
  </si>
  <si>
    <t>Žiacka stolička</t>
  </si>
  <si>
    <t>Laboratórna skriňa na učebné pomôcky</t>
  </si>
  <si>
    <t>Bezpečnostná skriňa na chemikálie</t>
  </si>
  <si>
    <t>"Modernizácia základnej školy v Tomášikove" - Logický celok I. - IKT</t>
  </si>
  <si>
    <t>"Modernizácia základnej školy v Tomášikove" - Logický celok II. - Didaktické pomôcky</t>
  </si>
  <si>
    <t>"Modernizácia základnej školy v Tomášikove" - Logický celok III. - Nábytok</t>
  </si>
  <si>
    <t>Softvér vrátane adaptéra</t>
  </si>
  <si>
    <t>Interaktívny projektor + projekčná tabuľa +  interaktívne pero</t>
  </si>
  <si>
    <t xml:space="preserve">Sada softérov k interaktívnemu projektoru pozostávajúca z 2 programov pre vytváranie a zdieľanie interaktívnych prezentácií s databázou animácií a obrázkov vo vysokom rozlíšení. Zdieľanie interaktívnych prezentácií je okamžité a na strane žiakov si nevyžaduje inštaláciu žiadneho dodatočného softvéru. Adaptér na pripojenie tabletu, inteligentného telefónu a PC k projektoru, podpora Full HD, samostatné napájanie cez USB, pripája sa cez HDMI vstup. </t>
  </si>
  <si>
    <t>Interaktívny projektor s ovládaním dvoma interaktívnymi perami, s podporou 3D zobrazovania, technológia DLP s natívnym rozlíšením WXGA (1280x800), svetelným výkonom 3300 ANSI lumenov a kontrastom 10 000:1. Hodnota Throw ratio 0,35:1, vertikálna korekcia lichobežníkového skreslenia +/-40°, offset 120%. Zabudované reproduktory 2x10W, konektivita HDMI, VGA-In, VGA-Out, RJ45, RS-232 a Audio-In (Mini Jack). Interaktivita zabezpečená 2 interaktívnymi perami, ktoré sú súčasťou projektora. Záruka 5 rokov na projektor a 3 roky (max. 2000 hod.) na lampu. Tabuľa biela, keramická magnetická tabula s matným difúznym povrchom zaručujúcim znížený stupeň odrazu svetla lampy projektora (D max. 1,2). Rám - hliník so zaoblenými plastovými spojkami v rohoch. Rozmer tabule 200x120cm (šírka x výška). Montážna sada určená k inštalácii interaktívneho projektora s adaptérom a projekčnej tabule pevne na stenu.</t>
  </si>
  <si>
    <t>Učiteľske PC</t>
  </si>
  <si>
    <t>Klientské stanice</t>
  </si>
  <si>
    <t>Digitálne jazykové laboratórium (učiteľ)</t>
  </si>
  <si>
    <t>Digitálne jazykové laboratórium (žiak)</t>
  </si>
  <si>
    <t>Interaktívna tabuľa a dataprojektor</t>
  </si>
  <si>
    <t>Učiteľský PC</t>
  </si>
  <si>
    <t>Zázemie pre učiteľov</t>
  </si>
  <si>
    <t>3D tlačiareň, softvér</t>
  </si>
  <si>
    <t>Operačný systém</t>
  </si>
  <si>
    <t>Pracovisko učiteľa</t>
  </si>
  <si>
    <t xml:space="preserve">Mobilné laboratórne pracovisko pre žiaka </t>
  </si>
  <si>
    <t xml:space="preserve">Mobilné laboratórne pracovisko pre učiteľa </t>
  </si>
  <si>
    <t>Dvojica bezpečnostných plechových skríň na chemikálie do školského laboratória. Konštrukcia z oceľového plechu hrúbky 0,7 mm, zváraná, oblé hrany, uzamykateľná, povrchová úprava vypaľovací lak z umelej živice. Obsahuje 4 ks vysúvateľných nepriepustných vaničiek z pozinkovaného plechu, nosnosť vaničiek 30 kg, odvetrávanie v spodnej a vrchnej časti skrine. Rozmer jednej skrine 920x580x1920 mm a rozmer druhej skrine 920x380x1920mm.</t>
  </si>
  <si>
    <t>Odsávacie zariadenie pre pokusy. Rozmer 1000x700x1400mm, s priehľadnou prednou a zadnou stenou z bezpečnostného skla hrúbky 4 mm na pevnej oceľovej konštrukcii. Plášť zariadenia je z oceľových plechov hrúbky 1,5mm s povrchovou úpravou elektrostaticky naneseným epoxidovým vypaľovacím lakom. Vnútorná výbava: 2x elektrozásuvka 230V, 1x ventil pre vodu, 1x vypínač, 1x ventilátor, osvetlenie 18W, spúšťané súbežne s rozbehom ventilátora. Ventil pre vodu je v prevedení pre laboratórne prostredie, povrchovo chránený ochrannou vrstvou, vyrobený v súlade s normou DIN 12918, s plastovými protišmykovými hmatníkmi podľa DIN 12920 a so závitmi podľa ISO 228/1-triedy B, farebne označenými podľa EN 13792:2000. Vývod batérie je zakončený olivkou podľa normy DIN 12898. Prívod vody je pripravený na pripojenie z rozvodu v učebni. Maximálny zdvih pracovného okna je 500mm nad pracovnou doskou digestora, aby bol chránený zrak obsluhy (požiadavka normy EN 14 175). Súčasťou digestora je výkonný ventilátor, ktorý zabezpečuje dokonalý a účinný odťah výparov. Vývod z digestora je zabezpečený na pripojenie do vzduchotechniky v učebni. Pre zabránenie stekaniu kondenzátu po zadnej stene digestora slúži odvodňovacia lišta v jeho hornej časti. Digestor má certifikát o zhode s požiadavkou normy EN 14175, certifikát CE podľa smernice 73/23/EHS a 89/336/EHS. Pracovná doska digestora je z keramickej dlažby, odolnej voči pôsobeniu kyselín (certifikát chemickej odolnosti podľa EN 14411), na prednej časti pracovnej dosky je narážacia hrana so zvýšeným okrajom chrániacim obsluhu pred postriekaním v prípade rozliatia chemikálie. Keramická dlažba je na konštrukčnej doske nalepená trvale plastickým lepidlom a vyšpárovaná kyselineodolnou špárovacou hmotou s vysokou chemickou odolnosťou (spĺňajúcou atest chemickej odolnosti). V ľavom prednom rohu je do pracovnej dosky osadená polypropylénová odpadová vanička s rozmerom 120x120/120mm s odnímateľným sitkom, napojená na odpad v učebni. Pracovná doska je neoddeliteľnou súčasťou digestora. Pracovná doska spĺňa požiadavky zvýšenej chemickej odolnosti EN14411 a má platný certifikát hygienickej nezávadnosti a certifikát o mechanicko-fyzikálnych skúškach. Oceľová konštrukcia pod digestorom je vyrobená z profilu 30x30mm, spodná odkladacia polica je z laminovanej drevotriesky hrúbky 18mm s hranou ABS 0,5mm. Povrchová úprava oceľovej konštrukcie je vytvorená elektrostaticky naneseným epoxidovým emailom. Nosnosť konštrukcie je 250kg. Konštrukcia spĺňa certifikát hygienickej nezávadnosti, certifikát o mechanicko-fyzikálnych skúškach a je v zhode s EN14056. Zariadenie má bezpečnostný certifikát. Súčasťou dodávky zariadenia je projekt pre jeho zapojenie, testovancí protokol a návod na obsluhu v slovenskom jazyku. Farebné prevedenie podľa vzorkovníka.</t>
  </si>
  <si>
    <t>Stolička s kovovou konštrukciou, výškovo nastaviteľná.</t>
  </si>
  <si>
    <t>Stolička pre žiaka</t>
  </si>
  <si>
    <t>Interaktívna tabuľa s elektromagnetickou technológiou s vysokou presnosťou a citlivosťou na dotyk, pomer strán 4:3, rozmer aktívnej plochy 1600x1207 mm (uhlopriečka 79"), hmotnosť 23 kg. Po oboch stranách tabule tlačidlá pre jednoduché spúšťanie základných funkcií (2x18), na ráme tabule nabíjacia stanica pre 2 nabíjateľné interaktívne perá. Obe interaktívne perá sú programovateľné. Podpora práce 2 užívateľov súčasne. Možnosť pripojiť pomocou dodávaného USB kábla alebo pomocou bezdrôtového adaptéra (voliteľné príslušenstvo). Originálny anotačný softvér v slovenskom jazyku a vizuálna knižnica, ktorá obsahuje stovky výukových interaktívnych 3D modelov. Softvér umožňuje rozpoznávanie rukopisu v Slovenskom jazyku aj s diakritikou. a je plne integrovaný s prostredím MS OFFICE (podporuje priame vkladanie poznámok do Wordu, Excelu, PowerPointu s ukladaním vo formátoch MS Office). Dataprojektor s DLP technológiou s podporou 3D, natívne rozlíšenie XGA (1024x768), svetelný výkon 3000 ANSI lumenov, kontrast 15 000:1, Throw ratio 0,656, konektivita 2x VGA-In (15pin D-Sub), 1x HDMI, 1x S-Video, 1x Composite Video, 1x Audio-In (Mini-Jack), 1x VGA-Out (15pin D-Sub), 1x Audio-Out (Mini-Jack), 1x RS-232 a 1x USB miniB, hlučnosť 35 dB. Súčasťou dodávky je nástenný teleskopický držiak projektora.</t>
  </si>
  <si>
    <t>PC s parametrami: dvojjadrový procesor Intel, 1,4GHz, RAM 2GB, HDD 32GB, čítačka SD kariet, graf. karta Intel HD, Ethernet LAN 10/100/1000, WiFi 802.11b/g/n, Bluetooth 4.0, konektivita 1xUSB 3.0, HDMI, audio 3,5mm Jack, RJ-45, OS: WINDOWS 10 
LED monitor 18,5", 16:9, DVI alebo HDMI konektor, USB klávesnica + myš</t>
  </si>
  <si>
    <t>Zázemie pre učiteľov (2ks notebook + multifunkčná tlačiareň) - Notebook 15,6" matný displej, RAM 4GB, úložnný priestor 128GB SSD, DVD RW mechanika, OS, WIN 10, WiFi, Bluetooth
Tlačiareň s multifunkciou: technológia tlače atramentová, formát A4, tlač, kopírka, skener, fax, pripojenie na LAN aj cez WiFi, dotykový displej, 2 zásobníky papiera</t>
  </si>
  <si>
    <t>3D tlačiareň, softvér, celokovové odolné telo, tlačová plocha 300x 200x 200mm, celkový modelovací priestor 12000cm3, hrúbka vrstvy 0.05mm, tryska 0.4mm, tlačový materiál: struna 1.75mm ABS, PLA, Technológia tlače FDM; LCD displej farebný dotykový, menu lokalizácia slovenčina, USB 2.0</t>
  </si>
  <si>
    <t>Operačný systém pre školský server s licenciami pre 17 staníc (učiteľský PC + 16 žiackych staníc), Balík MS Office 2016 pre školy pre 17 staníc (učiteľský PC + 16 žiackych staníc), e-learning softvér mozaBOOK Classroom s licenciou na 5 rokov. Zaškolenie k dodanému SW mozaBook Classroom v slovenskom jazyku oficiálne certifikovaným lektorom od jeho výrobcu</t>
  </si>
  <si>
    <t xml:space="preserve">Učiteľská riadiaca stanica je vybavená náhlavnou komunikačnou súpravou z vysoko odolných materiálov špeciálne určená na každodennú záťaž v škole s reguláciou vzdialenosti slúchadiel a ovládaním na prívodnom kábli s možnosťou regulácie hlasitosti. Súčasťou náhlavnej komunikačnej súpravy je špeciálny mikrofón na ohybnom ramene s možnosťou vypnutia. Priemer pripájacieho kábla je 7mm, dĺžka 2,3m, konektory 2 x 3.5mm. slúchadlá s frekvenčným rozsahom 10Hz - 28kHz, 320 Ohm, 106dB. Jednosmerný mikrofón má frekvenčný rozsah 75Hz - 16kHz, citlivosť -52dB a odpor 2K Ohm. 
Softvér riadiacej stanice podporuje využitie viacerých zobrazovacích zariadení, možnosť vytvoriť až 200 samostatných kanálov a pripojenia až 1000 samostatných študentských jednotiek na 1 riadiacu stanicu, plnú podporu simultánneho ovládania viacerých vysielacích kanálov. Softvér plne podporuje príjem a spracovanie signálu pripojených externých zariadení (DVD, VCR, CD prehrávač) k riadiacej stanici s možnosťou distribúcie rôznych audio a video signálov do študentských staníc nezávisle. Učiteľská riadiaca stanica umožňuje vytvoriť 30 samostatných skupín pre každú triedu. Počet možných tried je bez obmedzenia s možnosťou uloženia individualizovaných zasadacích plánov s podrobnými popismi pre každú triedu s možnosťou riadenia a zobrazenia študentských jednotiek na obrazovke riadiacej stanice na ktorejkoľvek pripojenej stanici. Učiteľ má prostredníctvom riadiacej stanice plnú kontrolu nad študentskými stanicami s možnosťou anotácie na študentských obrazovkách ako aj na interaktívnej tabuli. Softvér zároveň umožňuje učiteľovi vytvárať vlastné testy, tie distribuovať do študentských staníc a následne ich aj automaticky vyhodnotiť.
</t>
  </si>
  <si>
    <t>Študentská stanica je vybavená náhlavnou komunikačnou súpravou z vysoko odolných materiálov, špeciálne určená na každodennú záťaž v škole s reguláciou vzdialenosti slúchadiel a ovládaním na prívodnom kábli s možnosťou regulácie hlasitosti. Súčasťou náhlavnej komunikačnej súpravy je špeciálny mikrofón na ohybnom ramene s možnosťou vypnutia. Priemer pripájacieho kábla je 7mm, dĺžka 2,3m, konektory 2 x 3.5mm. slúchadlá s frekvenčným rozsahom 10Hz - 28kHz, 320 Ohm, 106dB. Jednosmerný mikrofón má frekvenčný rozsah 75Hz - 16kHz, citlivosť -52dB a odpor 2K Ohm. 
Softvér študentskej stanice podporuje možnosť chatu a odosielania požiadaviek na učiteľskú stanicu - žiadosť o pomoc. Študent si pri prihlásení zadá svoje údaje - pohlavie, svoje vlastné meno, čím sa pre učiteľa výrazne zjednodušuje evidencia dochádzky. Pomocou dodávaných slúchadiel s mikrofónom majú študenti možnosť počúvať vysielanie z učiteľskej stanice, komunikovať s učiteľom, inými študentami, v skupinách, alebo môžu prezentovať pred celou skupinou / triedou.</t>
  </si>
  <si>
    <t>Pracovisko učiteľa je v zložení: katedra učiteľa, stolička učiteľa a kontajner. Katedra učiteľa pre odbornú učebňu biochémie je vo vyhotovení z pevnej kovovej konštrukcie s výškovonastaviteľnými nožičkami. Pracovná doska je z LDT hrúbky 22mm, rozmer katedry 1200x600x800 mm, hrana ABS 2 mm, stôl s aretáciou. Kontajner učiteľa - 3-zásuvkový, rozmer 400x500x600mm, zásuvky na kvalitných výsuvoch. Kancelárska pracovná stolička so stredne vysokým operadlom, asynchrónnym mechanizmom, s nastavením výšky operadla, plynovým piestom, na oceľovej chrómovanej konštrukcii, s nosnosťou 130 kg. Povrch z látky kategórie „C”. Farebné prevedenie podľa vzorkovníka.</t>
  </si>
  <si>
    <t>Laboratórne pracovisko pre skupinu 2 až 4 žiakov s pripojením na sieťové napätie 230V/50Hz, altrnatívne na zdroj veternej alebo slnečnej energie. Rozmer pracoviska 1300x600x800mm (modifikácia tohto rozmeru je možná len na jeden z rozmerov a to max. do 5% z uvedenej hodnoty), konštrukcia aj pracovná plocha z chemicky odolného materiálu.Pracovisko je vyrobené s pevnou kovovou konštrukciou, s párom pevných bantamových kolies a s párom otočných bantamových kolies opatrených brzdou. Nosná konštrukcia je vyrobená z kovového profilu hrúbky 3mm. Krycie plochy, police a dvierka sú vyrobené z laminovanej drevotriesky hrúbky 18 mm. Dvierka sú z jednej pozdĺžnej strany posuvné. Na priečnych stranách pracoviska sú montážne otvory umožňujúce prepojenie viacerých mobilných pracovísk. Pracovná doska je z obojstranného postformingu hrúbky 36mm. Oceľová konštrukcia je s povrchovou úpravou elektrostaticky naneseným epoxidovým vypaľovacím lakom. Pracovisko pĺňa certifikát hygienickej nezávadnosti, certifikát o mechanicko-fyzikálnych skúškach a je v zhode s platnými STN (EN). Na pracovnej ploche je osadená chemicky odolná výlevka s rozmerom 150x150mm (alternatívne s priemerom 150 mm), sifónom z chemicky odolného materiál s možnosťou napojenia na existujúce odpadové potrubie v učebni (alternatívne s možnosťou napojenia do 10l odpadovej chemicky odolnej bandasky). Na pracovnej ploche je vyvedený ventil na pripojenie plynu. Na pracovnej doske je osadená batéria na vodu z chemicky odolného materiálu, vývod zakončený olivkou. Prívod vody do batérie je riešený z možnosťou pripojenia na existujúcu prípojku vody v učebni. Pripojenie pracoviska na napätie 230V je s možnosťou pripojenia na existujúci samostatný prívod elektriny v učebni, istený prúdovým chráničom max. na 16A. Na pracovnej ploche je osadený elektropanel zabudovaný do pracovnej dosky a má rozmer 150x300mm, je kovový s nezmazateľnými popismi prvkov. Prvky elektropanelu sú: 2 ks zásuvka s uzemnením na 230V s krytkou a bezpečné napätie max. 30V, 2x zásuvky na bezpečné jednosmerné napätie a 2x zásuvky na striedavé výstupné napätie, prvky sú rozložené symetricky, aby panel mohla používať dvojica alebo dve skupiny žiakov. Parametre zásuvky na bezpečené napätie AC - banánik 4mm; 10A; čierny; Parametre zásuvky na bezpečené napätie DC - banánik 4mm; 10A; čierny ( -) červený ( +) ; Elektropanel zodpovedá platným bezpečnostným požiadavkám smerníc Rady EU pre školské prostredie. Pracovisko má mať prípravu na pripojenie pracoviska na bezpečné jednosmerné a striedavé napätie do max. 30V. Členený úložný priestor je uzamykateľný a určený pre uskladnenie učebných pomôcok a prístrojov. Pracovisko má bezpečnostný certifikát. Súčasťou dodávky pracoviska je projekt pre jeho zapojenie, testovací protokol a návod na obsluhu v slovenskom jazyku. Farebné prevedenie podľa vzorkovníka.</t>
  </si>
  <si>
    <t>Laboratórne pracovisko učiteľa s pripojením na sieťové napätie 230V/50Hz. Požadovaný rozmer pracoviska 1500x600x800mm, konštrukcia aj pracovná plocha z chemicky odolného materiálu. Pracovisko je vyrobené s pevnou kovovou konštrukciou s párom pevných bantamových kolies a s párom otočných bantamových kolies opatrených brzdou. Nosná konštrukcia je vyrobená z kovového profilu hrúbky 3mm. Krycie plochy, police a dvierka sú vyrobené z laminovanej drevotriesky hrúbky 18 mm. Dvierka sa otvárajú do pravého uhla. Pracovná doska je z obojstranného postformingu hrúbky 36mm. Oceľová konštrukcia je s povrchovou úpravou elektrostaticky naneseným epoxidovým vypaľovacím lakom. Pracovisko spĺňa certifikát hygienickej nezávadnosti, certifikát o mechanicko-fyzikálnych skúškach a je v zhode s platnými STN (EN). Na pracovnej ploche je osadená chemicky odolná výlevka s rozmerom 150x150mm (alternatívne s priemerom 150 mm), sifónom z chemicky odolného materiálu s možnosťou napojenia na existujúce odpadové potrubie v učebni (alternatívne s možnosťou napojenia do 10l odpadovej chemicky odolnej bandasky). Na pracovnej ploche je vyvedený ventil na pripojenie plynu. Na pracovnej doske je osadená batéria na vodu z chemicky odolného materiálu, vývod zakončený olivkou. Prívod vody do batérie je riešený s možnosťou pripojenia na existujúcu prípojku vody v učebni. Pripojenie pracoviska na napätie 230V je s možnosťou pripojenia na existujúci samostatný prívod elektriny v učebni, istený prúdovým chráničom max. na 16A. Elektropanel učiteľa je zabudovaný do pracovnej dosky a má rozmer 150x300mm, je kovový s nezmazateľnými popismi prvkov. Prvky elektropanelu sú: 2x zásuvka s uzemnením na 230V s krytkou a bezpečné napätie max. 30V. Elektropanel zodpovedá platným bezpečnostným požiadavkám smerníc Rady EU pre školské prostredie. Členený úložný priestor je uzamykateľný a určený pre uskladnenie učebných pomôcok, prístrojov alebo skladacej učiteľskej stoličky. Pracovisko má bezpečnostný certifikát. Súčasťou dodávky pracoviska je projekt pre jeho zapojenie, testovancí protokol a návod na obsluhu v slovenskom jazyku. Farebné prevedenie pracoviska podľa vzorkovníka. </t>
  </si>
  <si>
    <t>Kovová konštrukcia, výškovonastaviteľná bez použitia náradia, stolová doska hrúbky 18 mm v odolnej povrchovej úprave (napr. umakart s bukovým náglejkom) alebo ekvivalent. Rozmer 1300x600x750 mm </t>
  </si>
  <si>
    <t>Stolička s kovovou konštrukciou, výškovo nastaviteľná, sedák a operadlo z CPL laminátu vhodného pre laboratórne prostredie.</t>
  </si>
  <si>
    <t>Laboratórna skriňa na učebné pomôcky, materiál LDT hrúbky 18 mm, 2mm hrany ABS, 4 ukladacie úrovne, uzamykateľná, 2/3 sklenené dvierka, 1/3 plné dvierka. Rozemr: 1950x800x400 mm. Farebné prevedenie podľa vzorkovníka.</t>
  </si>
  <si>
    <t>Pracovisko učiteľa je zložené z katedry učiteľa, stoličky učiteľa a kontajnera. Katedra učiteľa pre odbornú učebňu je vo vyhotovení z pevnej kovovej konštrukcie s výškovonastaviteľnými nožičkami. Pracovná doska je z LDT hrúbky 22mm, rozmer pracovnej dosky je 1200x600mm, výška stola 800mm, hrana ABS 2 mm, stôl s aretáciou. Kontajner učiteľa - 3-zásuvkový, rozmer 400x500x600mm, zásuvky na kvalitných výsuvoch. Kancelárska pracovná stolička so stredne vysokým operadlom, asynchrónnym mechanizmom, s nastavením výšky operadla, plynovým piestom, na oceľovej chrómovanej konštrukcii, s nosnosťou 130 kg. Povrch z látky kategórie „C”. Farebné prevedenie podľa vzorkovníka.</t>
  </si>
  <si>
    <t>Kovová konštrukcia, stolová doska hrúbky 18 mm v odolnej povrchovej úprave, v tvare obdĺžnika alebo lichobežníka. Rozmer základne 1000mm, hĺbka základne 550mm, výška stola 750 mm.</t>
  </si>
  <si>
    <t>Kovová konštrukcia, stolová doska hrúbky 18 mm v odolnej povrchovej úprave, v tvare obdĺžnika alebo lichobežníka. Rozmer základne 1000mm, hĺbka základne 550mm, výška stola 750 mm. </t>
  </si>
  <si>
    <t>Cena celkom v €    s DPH</t>
  </si>
  <si>
    <t>DPH</t>
  </si>
  <si>
    <t>SPOLU CELKOM ZA UČEBŇU V € S DPH</t>
  </si>
  <si>
    <t>SPOLU CELKOM ZA ČASŤ PREDMETU ZÁKAZKY V € S DPH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</si>
</sst>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0.00\ &quot;€&quot;_-;\-* #,##0.00\ &quot;€&quot;_-;_-* &quot;-&quot;??\ &quot;€&quot;_-;_-@_-"/>
  </numFmts>
  <fonts count="18" x14ac:knownFonts="1">
    <font>
      <sz val="11"/>
      <color theme="1"/>
      <name val="Calibri"/>
      <family val="2"/>
      <scheme val="minor"/>
    </font>
    <font>
      <sz val="10"/>
      <name val="Arial"/>
      <family val="2"/>
      <charset val="238"/>
    </font>
    <font>
      <sz val="10"/>
      <color theme="1"/>
      <name val="Arial"/>
      <family val="2"/>
      <charset val="238"/>
    </font>
    <font>
      <sz val="11"/>
      <color theme="1"/>
      <name val="Calibri"/>
      <family val="2"/>
      <scheme val="minor"/>
    </font>
    <font>
      <b/>
      <sz val="10"/>
      <color theme="1"/>
      <name val="Arial"/>
      <family val="2"/>
      <charset val="238"/>
    </font>
    <font>
      <b/>
      <sz val="14"/>
      <color theme="1"/>
      <name val="Arial"/>
      <family val="2"/>
      <charset val="238"/>
    </font>
    <font>
      <b/>
      <sz val="14"/>
      <name val="Arial"/>
      <family val="2"/>
      <charset val="238"/>
    </font>
    <font>
      <b/>
      <i/>
      <sz val="10"/>
      <color indexed="8"/>
      <name val="Arial"/>
      <family val="2"/>
      <charset val="238"/>
    </font>
    <font>
      <i/>
      <sz val="11"/>
      <color indexed="8"/>
      <name val="Arial"/>
      <family val="2"/>
      <charset val="238"/>
    </font>
    <font>
      <i/>
      <u/>
      <sz val="11"/>
      <color indexed="8"/>
      <name val="Arial"/>
      <family val="2"/>
      <charset val="238"/>
    </font>
    <font>
      <sz val="10"/>
      <name val="Arial CE"/>
      <charset val="238"/>
    </font>
    <font>
      <sz val="11"/>
      <name val="Calibri"/>
      <family val="2"/>
      <scheme val="minor"/>
    </font>
    <font>
      <b/>
      <sz val="10"/>
      <name val="Arial"/>
      <family val="2"/>
      <charset val="238"/>
    </font>
    <font>
      <b/>
      <i/>
      <sz val="10"/>
      <name val="Arial"/>
      <family val="2"/>
      <charset val="238"/>
    </font>
    <font>
      <i/>
      <u/>
      <sz val="11"/>
      <name val="Arial"/>
      <family val="2"/>
      <charset val="238"/>
    </font>
    <font>
      <sz val="13"/>
      <name val="Arial"/>
      <family val="2"/>
      <charset val="238"/>
    </font>
    <font>
      <i/>
      <sz val="11"/>
      <name val="Arial"/>
      <family val="2"/>
      <charset val="238"/>
    </font>
    <font>
      <sz val="14"/>
      <name val="Arial"/>
      <family val="2"/>
      <charset val="238"/>
    </font>
  </fonts>
  <fills count="7">
    <fill>
      <patternFill patternType="none"/>
    </fill>
    <fill>
      <patternFill patternType="gray125"/>
    </fill>
    <fill>
      <patternFill patternType="solid">
        <fgColor theme="0"/>
        <bgColor indexed="64"/>
      </patternFill>
    </fill>
    <fill>
      <patternFill patternType="solid">
        <fgColor theme="9" tint="0.59999389629810485"/>
        <bgColor indexed="64"/>
      </patternFill>
    </fill>
    <fill>
      <patternFill patternType="solid">
        <fgColor rgb="FF92D050"/>
        <bgColor indexed="64"/>
      </patternFill>
    </fill>
    <fill>
      <patternFill patternType="solid">
        <fgColor rgb="FFFFC000"/>
        <bgColor indexed="64"/>
      </patternFill>
    </fill>
    <fill>
      <patternFill patternType="solid">
        <fgColor indexed="9"/>
        <bgColor auto="1"/>
      </patternFill>
    </fill>
  </fills>
  <borders count="4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bottom style="medium">
        <color indexed="64"/>
      </bottom>
      <diagonal/>
    </border>
    <border>
      <left/>
      <right style="thin">
        <color indexed="64"/>
      </right>
      <top/>
      <bottom style="thin">
        <color indexed="64"/>
      </bottom>
      <diagonal/>
    </border>
  </borders>
  <cellStyleXfs count="2">
    <xf numFmtId="0" fontId="0" fillId="0" borderId="0"/>
    <xf numFmtId="44" fontId="3" fillId="0" borderId="0" applyFont="0" applyFill="0" applyBorder="0" applyAlignment="0" applyProtection="0"/>
  </cellStyleXfs>
  <cellXfs count="123">
    <xf numFmtId="0" fontId="0" fillId="0" borderId="0" xfId="0"/>
    <xf numFmtId="0" fontId="2" fillId="0" borderId="0" xfId="0" applyFont="1"/>
    <xf numFmtId="0" fontId="2" fillId="0" borderId="1" xfId="0" applyFont="1" applyBorder="1" applyAlignment="1">
      <alignment horizontal="center" vertical="center"/>
    </xf>
    <xf numFmtId="0" fontId="2" fillId="0" borderId="0" xfId="0" applyFont="1" applyAlignment="1">
      <alignment horizontal="center" vertical="center"/>
    </xf>
    <xf numFmtId="0" fontId="2" fillId="0" borderId="0" xfId="0" applyFont="1" applyAlignment="1">
      <alignment horizontal="left" wrapText="1"/>
    </xf>
    <xf numFmtId="44" fontId="2" fillId="0" borderId="1" xfId="1" applyFont="1" applyBorder="1" applyAlignment="1">
      <alignment horizontal="center" vertical="center"/>
    </xf>
    <xf numFmtId="0" fontId="2" fillId="0" borderId="4" xfId="0" applyFont="1" applyBorder="1" applyAlignment="1">
      <alignment horizontal="center" vertical="center"/>
    </xf>
    <xf numFmtId="44" fontId="2" fillId="0" borderId="5" xfId="1" applyFont="1" applyBorder="1" applyAlignment="1">
      <alignment horizontal="center" vertical="center"/>
    </xf>
    <xf numFmtId="0" fontId="5" fillId="5" borderId="6" xfId="0" applyFont="1" applyFill="1" applyBorder="1" applyAlignment="1">
      <alignment horizontal="center" vertical="center"/>
    </xf>
    <xf numFmtId="0" fontId="4" fillId="3" borderId="4"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5" fillId="5" borderId="11" xfId="0" applyFont="1" applyFill="1" applyBorder="1" applyAlignment="1">
      <alignment horizontal="center" vertical="center"/>
    </xf>
    <xf numFmtId="49" fontId="8" fillId="6" borderId="1" xfId="0" applyNumberFormat="1" applyFont="1" applyFill="1" applyBorder="1" applyAlignment="1">
      <alignment vertical="center"/>
    </xf>
    <xf numFmtId="49" fontId="8" fillId="6" borderId="19" xfId="0" applyNumberFormat="1" applyFont="1" applyFill="1" applyBorder="1" applyAlignment="1">
      <alignment vertical="center"/>
    </xf>
    <xf numFmtId="49" fontId="9" fillId="4" borderId="2" xfId="0" applyNumberFormat="1" applyFont="1" applyFill="1" applyBorder="1" applyAlignment="1">
      <alignment vertical="center"/>
    </xf>
    <xf numFmtId="0" fontId="10" fillId="2" borderId="1" xfId="0" applyFont="1" applyFill="1" applyBorder="1" applyAlignment="1" applyProtection="1">
      <alignment horizontal="left" vertical="center" wrapText="1"/>
      <protection locked="0"/>
    </xf>
    <xf numFmtId="0" fontId="10" fillId="0" borderId="1" xfId="0" applyFont="1" applyBorder="1" applyAlignment="1">
      <alignment horizontal="center" vertical="center" wrapText="1"/>
    </xf>
    <xf numFmtId="1" fontId="6" fillId="0" borderId="0" xfId="0" applyNumberFormat="1" applyFont="1" applyAlignment="1">
      <alignment horizontal="left" vertical="center" wrapText="1"/>
    </xf>
    <xf numFmtId="0" fontId="12" fillId="0" borderId="1" xfId="0" applyFont="1" applyBorder="1" applyAlignment="1">
      <alignment horizontal="left" vertical="center" wrapText="1"/>
    </xf>
    <xf numFmtId="1" fontId="12" fillId="0" borderId="1" xfId="0" applyNumberFormat="1" applyFont="1" applyBorder="1" applyAlignment="1">
      <alignment horizontal="left" vertical="center" wrapText="1"/>
    </xf>
    <xf numFmtId="0" fontId="4" fillId="0" borderId="1" xfId="0" applyFont="1" applyBorder="1" applyAlignment="1">
      <alignment horizontal="left" vertical="center" wrapText="1"/>
    </xf>
    <xf numFmtId="0" fontId="1" fillId="2" borderId="1" xfId="0" applyFont="1" applyFill="1" applyBorder="1" applyAlignment="1">
      <alignment horizontal="left" vertical="center" wrapText="1"/>
    </xf>
    <xf numFmtId="1" fontId="1" fillId="0" borderId="1" xfId="0" applyNumberFormat="1" applyFont="1" applyBorder="1" applyAlignment="1">
      <alignment horizontal="left" vertical="top" wrapText="1"/>
    </xf>
    <xf numFmtId="0" fontId="1" fillId="0" borderId="1" xfId="0" applyFont="1" applyBorder="1" applyAlignment="1">
      <alignment horizontal="center" vertical="center"/>
    </xf>
    <xf numFmtId="0" fontId="1" fillId="0" borderId="1" xfId="0" applyFont="1" applyBorder="1" applyAlignment="1">
      <alignment horizontal="left" vertical="center" wrapText="1"/>
    </xf>
    <xf numFmtId="1" fontId="1" fillId="0" borderId="1" xfId="0" applyNumberFormat="1" applyFont="1" applyBorder="1" applyAlignment="1">
      <alignment horizontal="left" vertical="center" wrapText="1"/>
    </xf>
    <xf numFmtId="0" fontId="10" fillId="0" borderId="1" xfId="0" applyFont="1" applyBorder="1" applyAlignment="1" applyProtection="1">
      <alignment horizontal="left" vertical="center" wrapText="1"/>
      <protection locked="0"/>
    </xf>
    <xf numFmtId="0" fontId="1" fillId="0" borderId="0" xfId="0" applyFont="1"/>
    <xf numFmtId="0" fontId="11" fillId="0" borderId="0" xfId="0" applyFont="1"/>
    <xf numFmtId="0" fontId="12" fillId="3" borderId="4"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1" fillId="0" borderId="4" xfId="0" applyFont="1" applyBorder="1" applyAlignment="1">
      <alignment horizontal="center" vertical="center"/>
    </xf>
    <xf numFmtId="44" fontId="1" fillId="0" borderId="1" xfId="1" applyFont="1" applyBorder="1" applyAlignment="1">
      <alignment horizontal="center" vertical="center"/>
    </xf>
    <xf numFmtId="44" fontId="1" fillId="0" borderId="5" xfId="1" applyFont="1" applyBorder="1" applyAlignment="1">
      <alignment horizontal="center" vertical="center"/>
    </xf>
    <xf numFmtId="0" fontId="6" fillId="5" borderId="6" xfId="0" applyFont="1" applyFill="1" applyBorder="1" applyAlignment="1">
      <alignment horizontal="center" vertical="center"/>
    </xf>
    <xf numFmtId="0" fontId="1" fillId="0" borderId="0" xfId="0" applyFont="1" applyAlignment="1">
      <alignment horizontal="center" vertical="center"/>
    </xf>
    <xf numFmtId="0" fontId="1" fillId="0" borderId="0" xfId="0" applyFont="1" applyAlignment="1">
      <alignment horizontal="left" wrapText="1"/>
    </xf>
    <xf numFmtId="0" fontId="6" fillId="0" borderId="0" xfId="0" applyFont="1" applyAlignment="1">
      <alignment horizontal="center" vertical="center"/>
    </xf>
    <xf numFmtId="44" fontId="6" fillId="0" borderId="0" xfId="0" applyNumberFormat="1" applyFont="1" applyAlignment="1">
      <alignment horizontal="right" vertical="center"/>
    </xf>
    <xf numFmtId="0" fontId="6" fillId="5" borderId="11" xfId="0" applyFont="1" applyFill="1" applyBorder="1" applyAlignment="1">
      <alignment horizontal="center" vertical="center"/>
    </xf>
    <xf numFmtId="49" fontId="16" fillId="6" borderId="1" xfId="0" applyNumberFormat="1" applyFont="1" applyFill="1" applyBorder="1" applyAlignment="1">
      <alignment vertical="center"/>
    </xf>
    <xf numFmtId="49" fontId="16" fillId="6" borderId="19" xfId="0" applyNumberFormat="1" applyFont="1" applyFill="1" applyBorder="1" applyAlignment="1">
      <alignment vertical="center"/>
    </xf>
    <xf numFmtId="0" fontId="1" fillId="0" borderId="1" xfId="0" applyFont="1" applyBorder="1" applyAlignment="1">
      <alignment horizontal="left" wrapText="1"/>
    </xf>
    <xf numFmtId="49" fontId="16" fillId="6" borderId="28" xfId="0" applyNumberFormat="1" applyFont="1" applyFill="1" applyBorder="1" applyAlignment="1">
      <alignment vertical="center"/>
    </xf>
    <xf numFmtId="49" fontId="16" fillId="6" borderId="10" xfId="0" applyNumberFormat="1" applyFont="1" applyFill="1" applyBorder="1" applyAlignment="1">
      <alignment vertical="center"/>
    </xf>
    <xf numFmtId="0" fontId="2" fillId="0" borderId="30" xfId="0" applyFont="1" applyBorder="1" applyAlignment="1">
      <alignment horizontal="center" vertical="center"/>
    </xf>
    <xf numFmtId="0" fontId="1" fillId="0" borderId="0" xfId="0" applyFont="1" applyAlignment="1">
      <alignment wrapText="1"/>
    </xf>
    <xf numFmtId="0" fontId="11" fillId="0" borderId="0" xfId="0" applyFont="1" applyAlignment="1">
      <alignment wrapText="1"/>
    </xf>
    <xf numFmtId="0" fontId="15" fillId="4" borderId="3" xfId="0" applyFont="1" applyFill="1" applyBorder="1" applyAlignment="1">
      <alignment vertical="center" wrapText="1"/>
    </xf>
    <xf numFmtId="0" fontId="15" fillId="6" borderId="5" xfId="0" applyFont="1" applyFill="1" applyBorder="1" applyAlignment="1">
      <alignment vertical="center" wrapText="1"/>
    </xf>
    <xf numFmtId="0" fontId="15" fillId="6" borderId="20" xfId="0" applyFont="1" applyFill="1" applyBorder="1" applyAlignment="1">
      <alignment vertical="center" wrapText="1"/>
    </xf>
    <xf numFmtId="49" fontId="16" fillId="6" borderId="28" xfId="0" applyNumberFormat="1" applyFont="1" applyFill="1" applyBorder="1" applyAlignment="1">
      <alignment vertical="center" wrapText="1"/>
    </xf>
    <xf numFmtId="49" fontId="16" fillId="6" borderId="10" xfId="0" applyNumberFormat="1" applyFont="1" applyFill="1" applyBorder="1" applyAlignment="1">
      <alignment vertical="center" wrapText="1"/>
    </xf>
    <xf numFmtId="0" fontId="4" fillId="3" borderId="34" xfId="0" applyFont="1" applyFill="1" applyBorder="1" applyAlignment="1">
      <alignment horizontal="center" vertical="center" wrapText="1"/>
    </xf>
    <xf numFmtId="0" fontId="4" fillId="3" borderId="35" xfId="0" applyFont="1" applyFill="1" applyBorder="1" applyAlignment="1">
      <alignment horizontal="center" vertical="center" wrapText="1"/>
    </xf>
    <xf numFmtId="0" fontId="12" fillId="3" borderId="35" xfId="0" applyFont="1" applyFill="1" applyBorder="1" applyAlignment="1">
      <alignment horizontal="center" vertical="center" wrapText="1"/>
    </xf>
    <xf numFmtId="0" fontId="4" fillId="3" borderId="36" xfId="0" applyFont="1" applyFill="1" applyBorder="1" applyAlignment="1">
      <alignment horizontal="center" vertical="center" wrapText="1"/>
    </xf>
    <xf numFmtId="44" fontId="2" fillId="0" borderId="38" xfId="1" applyFont="1" applyBorder="1" applyAlignment="1">
      <alignment horizontal="center" vertical="center"/>
    </xf>
    <xf numFmtId="0" fontId="2" fillId="0" borderId="33" xfId="0" applyFont="1" applyBorder="1"/>
    <xf numFmtId="0" fontId="4" fillId="3" borderId="39" xfId="0" applyFont="1" applyFill="1" applyBorder="1" applyAlignment="1">
      <alignment horizontal="center" vertical="center" wrapText="1"/>
    </xf>
    <xf numFmtId="0" fontId="4" fillId="3" borderId="38" xfId="0" applyFont="1" applyFill="1" applyBorder="1" applyAlignment="1">
      <alignment horizontal="center" vertical="center" wrapText="1"/>
    </xf>
    <xf numFmtId="0" fontId="4" fillId="3" borderId="28" xfId="0" applyFont="1" applyFill="1" applyBorder="1" applyAlignment="1">
      <alignment horizontal="center" vertical="center" wrapText="1"/>
    </xf>
    <xf numFmtId="44" fontId="2" fillId="0" borderId="28" xfId="1" applyFont="1" applyBorder="1" applyAlignment="1">
      <alignment horizontal="center" vertical="center"/>
    </xf>
    <xf numFmtId="0" fontId="2" fillId="0" borderId="21" xfId="0" applyFont="1" applyBorder="1"/>
    <xf numFmtId="0" fontId="1" fillId="0" borderId="33" xfId="0" applyFont="1" applyBorder="1"/>
    <xf numFmtId="0" fontId="12" fillId="3" borderId="34" xfId="0" applyFont="1" applyFill="1" applyBorder="1" applyAlignment="1">
      <alignment horizontal="center" vertical="center" wrapText="1"/>
    </xf>
    <xf numFmtId="0" fontId="4" fillId="3" borderId="42" xfId="0" applyFont="1" applyFill="1" applyBorder="1" applyAlignment="1">
      <alignment horizontal="center" vertical="center" wrapText="1"/>
    </xf>
    <xf numFmtId="44" fontId="1" fillId="0" borderId="40" xfId="1" applyFont="1" applyBorder="1" applyAlignment="1">
      <alignment horizontal="center" vertical="center"/>
    </xf>
    <xf numFmtId="0" fontId="4" fillId="3" borderId="40" xfId="0" applyFont="1" applyFill="1" applyBorder="1" applyAlignment="1">
      <alignment horizontal="center" vertical="center" wrapText="1"/>
    </xf>
    <xf numFmtId="0" fontId="1" fillId="0" borderId="21" xfId="0" applyFont="1" applyBorder="1"/>
    <xf numFmtId="44" fontId="17" fillId="0" borderId="0" xfId="0" applyNumberFormat="1" applyFont="1" applyAlignment="1">
      <alignment horizontal="right" vertical="center"/>
    </xf>
    <xf numFmtId="44" fontId="6" fillId="0" borderId="14" xfId="0" applyNumberFormat="1" applyFont="1" applyBorder="1" applyAlignment="1">
      <alignment horizontal="right" vertical="center"/>
    </xf>
    <xf numFmtId="44" fontId="6" fillId="0" borderId="21" xfId="0" applyNumberFormat="1" applyFont="1" applyBorder="1" applyAlignment="1">
      <alignment horizontal="right" vertical="center"/>
    </xf>
    <xf numFmtId="44" fontId="1" fillId="0" borderId="38" xfId="1" applyFont="1" applyBorder="1" applyAlignment="1">
      <alignment horizontal="center" vertical="center"/>
    </xf>
    <xf numFmtId="44" fontId="5" fillId="5" borderId="7" xfId="0" applyNumberFormat="1" applyFont="1" applyFill="1" applyBorder="1" applyAlignment="1">
      <alignment horizontal="center" vertical="center"/>
    </xf>
    <xf numFmtId="44" fontId="5" fillId="5" borderId="9" xfId="0" applyNumberFormat="1" applyFont="1" applyFill="1" applyBorder="1" applyAlignment="1">
      <alignment horizontal="center" vertical="center"/>
    </xf>
    <xf numFmtId="44" fontId="5" fillId="5" borderId="12" xfId="0" applyNumberFormat="1" applyFont="1" applyFill="1" applyBorder="1" applyAlignment="1">
      <alignment horizontal="center" vertical="center"/>
    </xf>
    <xf numFmtId="44" fontId="5" fillId="5" borderId="14" xfId="0" applyNumberFormat="1" applyFont="1" applyFill="1" applyBorder="1" applyAlignment="1">
      <alignment horizontal="center" vertical="center"/>
    </xf>
    <xf numFmtId="44" fontId="5" fillId="5" borderId="15" xfId="0" applyNumberFormat="1" applyFont="1" applyFill="1" applyBorder="1" applyAlignment="1">
      <alignment horizontal="center" vertical="center"/>
    </xf>
    <xf numFmtId="1" fontId="6" fillId="5" borderId="23" xfId="0" applyNumberFormat="1" applyFont="1" applyFill="1" applyBorder="1" applyAlignment="1">
      <alignment horizontal="center" vertical="center" wrapText="1"/>
    </xf>
    <xf numFmtId="1" fontId="6" fillId="5" borderId="21" xfId="0" applyNumberFormat="1" applyFont="1" applyFill="1" applyBorder="1" applyAlignment="1">
      <alignment horizontal="center" vertical="center" wrapText="1"/>
    </xf>
    <xf numFmtId="1" fontId="6" fillId="5" borderId="24" xfId="0" applyNumberFormat="1" applyFont="1" applyFill="1" applyBorder="1" applyAlignment="1">
      <alignment horizontal="center" vertical="center" wrapText="1"/>
    </xf>
    <xf numFmtId="1" fontId="6" fillId="5" borderId="25" xfId="0" applyNumberFormat="1" applyFont="1" applyFill="1" applyBorder="1" applyAlignment="1">
      <alignment horizontal="center" vertical="center" wrapText="1"/>
    </xf>
    <xf numFmtId="1" fontId="6" fillId="5" borderId="22" xfId="0" applyNumberFormat="1" applyFont="1" applyFill="1" applyBorder="1" applyAlignment="1">
      <alignment horizontal="center" vertical="center" wrapText="1"/>
    </xf>
    <xf numFmtId="1" fontId="6" fillId="5" borderId="26" xfId="0" applyNumberFormat="1" applyFont="1" applyFill="1" applyBorder="1" applyAlignment="1">
      <alignment horizontal="center" vertical="center" wrapText="1"/>
    </xf>
    <xf numFmtId="0" fontId="5" fillId="4" borderId="31" xfId="0" applyFont="1" applyFill="1" applyBorder="1" applyAlignment="1">
      <alignment horizontal="center"/>
    </xf>
    <xf numFmtId="0" fontId="5" fillId="4" borderId="32" xfId="0" applyFont="1" applyFill="1" applyBorder="1" applyAlignment="1">
      <alignment horizontal="center"/>
    </xf>
    <xf numFmtId="0" fontId="5" fillId="4" borderId="29" xfId="0" applyFont="1" applyFill="1" applyBorder="1" applyAlignment="1">
      <alignment horizontal="center"/>
    </xf>
    <xf numFmtId="44" fontId="5" fillId="5" borderId="22" xfId="0" applyNumberFormat="1" applyFont="1" applyFill="1" applyBorder="1" applyAlignment="1">
      <alignment horizontal="center" vertical="center"/>
    </xf>
    <xf numFmtId="44" fontId="5" fillId="5" borderId="26" xfId="0" applyNumberFormat="1" applyFont="1" applyFill="1" applyBorder="1" applyAlignment="1">
      <alignment horizontal="center" vertical="center"/>
    </xf>
    <xf numFmtId="1" fontId="6" fillId="5" borderId="7" xfId="0" applyNumberFormat="1" applyFont="1" applyFill="1" applyBorder="1" applyAlignment="1">
      <alignment horizontal="left" vertical="center" wrapText="1"/>
    </xf>
    <xf numFmtId="1" fontId="6" fillId="5" borderId="8" xfId="0" applyNumberFormat="1" applyFont="1" applyFill="1" applyBorder="1" applyAlignment="1">
      <alignment horizontal="left" vertical="center" wrapText="1"/>
    </xf>
    <xf numFmtId="0" fontId="7" fillId="4" borderId="16" xfId="0" applyFont="1" applyFill="1" applyBorder="1" applyAlignment="1">
      <alignment horizontal="center" vertical="center" textRotation="90"/>
    </xf>
    <xf numFmtId="0" fontId="7" fillId="4" borderId="17" xfId="0" applyFont="1" applyFill="1" applyBorder="1" applyAlignment="1">
      <alignment horizontal="center" vertical="center" textRotation="90"/>
    </xf>
    <xf numFmtId="0" fontId="7" fillId="4" borderId="18" xfId="0" applyFont="1" applyFill="1" applyBorder="1" applyAlignment="1">
      <alignment horizontal="center" vertical="center" textRotation="90"/>
    </xf>
    <xf numFmtId="1" fontId="6" fillId="5" borderId="9" xfId="0" applyNumberFormat="1" applyFont="1" applyFill="1" applyBorder="1" applyAlignment="1">
      <alignment horizontal="left" vertical="center" wrapText="1"/>
    </xf>
    <xf numFmtId="1" fontId="6" fillId="5" borderId="12" xfId="0" applyNumberFormat="1" applyFont="1" applyFill="1" applyBorder="1" applyAlignment="1">
      <alignment horizontal="left" vertical="center" wrapText="1"/>
    </xf>
    <xf numFmtId="1" fontId="6" fillId="5" borderId="13" xfId="0" applyNumberFormat="1" applyFont="1" applyFill="1" applyBorder="1" applyAlignment="1">
      <alignment horizontal="left" vertical="center" wrapText="1"/>
    </xf>
    <xf numFmtId="0" fontId="5" fillId="4" borderId="23" xfId="0" applyFont="1" applyFill="1" applyBorder="1" applyAlignment="1">
      <alignment horizontal="center"/>
    </xf>
    <xf numFmtId="0" fontId="5" fillId="4" borderId="21" xfId="0" applyFont="1" applyFill="1" applyBorder="1" applyAlignment="1">
      <alignment horizontal="center"/>
    </xf>
    <xf numFmtId="0" fontId="5" fillId="4" borderId="24" xfId="0" applyFont="1" applyFill="1" applyBorder="1" applyAlignment="1">
      <alignment horizontal="center"/>
    </xf>
    <xf numFmtId="44" fontId="5" fillId="5" borderId="41" xfId="0" applyNumberFormat="1" applyFont="1" applyFill="1" applyBorder="1" applyAlignment="1">
      <alignment horizontal="center" vertical="center"/>
    </xf>
    <xf numFmtId="49" fontId="14" fillId="4" borderId="27" xfId="0" applyNumberFormat="1" applyFont="1" applyFill="1" applyBorder="1" applyAlignment="1">
      <alignment vertical="center"/>
    </xf>
    <xf numFmtId="49" fontId="14" fillId="4" borderId="29" xfId="0" applyNumberFormat="1" applyFont="1" applyFill="1" applyBorder="1" applyAlignment="1">
      <alignment vertical="center"/>
    </xf>
    <xf numFmtId="0" fontId="13" fillId="4" borderId="16" xfId="0" applyFont="1" applyFill="1" applyBorder="1" applyAlignment="1">
      <alignment horizontal="center" vertical="center" textRotation="90"/>
    </xf>
    <xf numFmtId="0" fontId="13" fillId="4" borderId="17" xfId="0" applyFont="1" applyFill="1" applyBorder="1" applyAlignment="1">
      <alignment horizontal="center" vertical="center" textRotation="90"/>
    </xf>
    <xf numFmtId="0" fontId="13" fillId="4" borderId="18" xfId="0" applyFont="1" applyFill="1" applyBorder="1" applyAlignment="1">
      <alignment horizontal="center" vertical="center" textRotation="90"/>
    </xf>
    <xf numFmtId="1" fontId="6" fillId="5" borderId="14" xfId="0" applyNumberFormat="1" applyFont="1" applyFill="1" applyBorder="1" applyAlignment="1">
      <alignment horizontal="left" vertical="center" wrapText="1"/>
    </xf>
    <xf numFmtId="0" fontId="6" fillId="4" borderId="31" xfId="0" applyFont="1" applyFill="1" applyBorder="1" applyAlignment="1">
      <alignment horizontal="center"/>
    </xf>
    <xf numFmtId="0" fontId="6" fillId="4" borderId="32" xfId="0" applyFont="1" applyFill="1" applyBorder="1" applyAlignment="1">
      <alignment horizontal="center"/>
    </xf>
    <xf numFmtId="0" fontId="6" fillId="4" borderId="29" xfId="0" applyFont="1" applyFill="1" applyBorder="1" applyAlignment="1">
      <alignment horizontal="center"/>
    </xf>
    <xf numFmtId="44" fontId="6" fillId="5" borderId="7" xfId="0" applyNumberFormat="1" applyFont="1" applyFill="1" applyBorder="1" applyAlignment="1">
      <alignment horizontal="center" vertical="center"/>
    </xf>
    <xf numFmtId="44" fontId="6" fillId="5" borderId="9" xfId="0" applyNumberFormat="1" applyFont="1" applyFill="1" applyBorder="1" applyAlignment="1">
      <alignment horizontal="center" vertical="center"/>
    </xf>
    <xf numFmtId="44" fontId="6" fillId="5" borderId="10" xfId="0" applyNumberFormat="1" applyFont="1" applyFill="1" applyBorder="1" applyAlignment="1">
      <alignment horizontal="center" vertical="center"/>
    </xf>
    <xf numFmtId="44" fontId="6" fillId="5" borderId="12" xfId="0" applyNumberFormat="1" applyFont="1" applyFill="1" applyBorder="1" applyAlignment="1">
      <alignment horizontal="center" vertical="center"/>
    </xf>
    <xf numFmtId="44" fontId="6" fillId="5" borderId="14" xfId="0" applyNumberFormat="1" applyFont="1" applyFill="1" applyBorder="1" applyAlignment="1">
      <alignment horizontal="center" vertical="center"/>
    </xf>
    <xf numFmtId="44" fontId="6" fillId="5" borderId="15" xfId="0" applyNumberFormat="1" applyFont="1" applyFill="1" applyBorder="1" applyAlignment="1">
      <alignment horizontal="center" vertical="center"/>
    </xf>
    <xf numFmtId="44" fontId="6" fillId="5" borderId="37" xfId="0" applyNumberFormat="1" applyFont="1" applyFill="1" applyBorder="1" applyAlignment="1">
      <alignment horizontal="center" vertical="center"/>
    </xf>
    <xf numFmtId="44" fontId="6" fillId="5" borderId="22" xfId="0" applyNumberFormat="1" applyFont="1" applyFill="1" applyBorder="1" applyAlignment="1">
      <alignment horizontal="center" vertical="center"/>
    </xf>
    <xf numFmtId="44" fontId="6" fillId="5" borderId="26" xfId="0" applyNumberFormat="1" applyFont="1" applyFill="1" applyBorder="1" applyAlignment="1">
      <alignment horizontal="center" vertical="center"/>
    </xf>
    <xf numFmtId="0" fontId="6" fillId="4" borderId="23" xfId="0" applyFont="1" applyFill="1" applyBorder="1" applyAlignment="1">
      <alignment horizontal="center"/>
    </xf>
    <xf numFmtId="0" fontId="6" fillId="4" borderId="21" xfId="0" applyFont="1" applyFill="1" applyBorder="1" applyAlignment="1">
      <alignment horizontal="center"/>
    </xf>
  </cellXfs>
  <cellStyles count="2">
    <cellStyle name="Mena" xfId="1" builtinId="4"/>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41"/>
  <sheetViews>
    <sheetView zoomScale="70" zoomScaleNormal="70" workbookViewId="0">
      <selection activeCell="C32" sqref="C32"/>
    </sheetView>
  </sheetViews>
  <sheetFormatPr defaultRowHeight="15" x14ac:dyDescent="0.25"/>
  <cols>
    <col min="1" max="1" width="2.140625" customWidth="1"/>
    <col min="3" max="3" width="31" customWidth="1"/>
    <col min="4" max="4" width="99.5703125" style="29" bestFit="1" customWidth="1"/>
    <col min="5" max="5" width="14" customWidth="1"/>
    <col min="6" max="6" width="13.85546875" customWidth="1"/>
    <col min="7" max="7" width="18.5703125" customWidth="1"/>
    <col min="8" max="10" width="18" customWidth="1"/>
  </cols>
  <sheetData>
    <row r="1" spans="1:13" ht="15.75" thickBot="1" x14ac:dyDescent="0.3">
      <c r="A1" s="1"/>
      <c r="B1" s="1"/>
      <c r="C1" s="1"/>
      <c r="D1" s="28"/>
      <c r="E1" s="1"/>
    </row>
    <row r="2" spans="1:13" ht="18.75" customHeight="1" x14ac:dyDescent="0.25">
      <c r="A2" s="1"/>
      <c r="B2" s="80" t="s">
        <v>142</v>
      </c>
      <c r="C2" s="81"/>
      <c r="D2" s="81"/>
      <c r="E2" s="81"/>
      <c r="F2" s="81"/>
      <c r="G2" s="81"/>
      <c r="H2" s="81"/>
      <c r="I2" s="81"/>
      <c r="J2" s="82"/>
      <c r="K2" s="1"/>
      <c r="L2" s="1"/>
      <c r="M2" s="1"/>
    </row>
    <row r="3" spans="1:13" ht="51" customHeight="1" thickBot="1" x14ac:dyDescent="0.3">
      <c r="A3" s="1"/>
      <c r="B3" s="83"/>
      <c r="C3" s="84"/>
      <c r="D3" s="84"/>
      <c r="E3" s="84"/>
      <c r="F3" s="84"/>
      <c r="G3" s="84"/>
      <c r="H3" s="84"/>
      <c r="I3" s="84"/>
      <c r="J3" s="85"/>
      <c r="K3" s="1"/>
      <c r="L3" s="1"/>
      <c r="M3" s="1"/>
    </row>
    <row r="4" spans="1:13" ht="18" x14ac:dyDescent="0.25">
      <c r="A4" s="1"/>
      <c r="B4" s="86" t="s">
        <v>0</v>
      </c>
      <c r="C4" s="87"/>
      <c r="D4" s="87"/>
      <c r="E4" s="87"/>
      <c r="F4" s="87"/>
      <c r="G4" s="87"/>
      <c r="H4" s="87"/>
      <c r="I4" s="87"/>
      <c r="J4" s="88"/>
      <c r="K4" s="1"/>
      <c r="L4" s="1"/>
      <c r="M4" s="1"/>
    </row>
    <row r="5" spans="1:13" ht="25.5" x14ac:dyDescent="0.25">
      <c r="A5" s="1"/>
      <c r="B5" s="54" t="s">
        <v>3</v>
      </c>
      <c r="C5" s="55" t="s">
        <v>4</v>
      </c>
      <c r="D5" s="56" t="s">
        <v>5</v>
      </c>
      <c r="E5" s="55" t="s">
        <v>1</v>
      </c>
      <c r="F5" s="55" t="s">
        <v>2</v>
      </c>
      <c r="G5" s="55" t="s">
        <v>6</v>
      </c>
      <c r="H5" s="60" t="s">
        <v>7</v>
      </c>
      <c r="I5" s="55" t="s">
        <v>182</v>
      </c>
      <c r="J5" s="11" t="s">
        <v>181</v>
      </c>
      <c r="K5" s="1"/>
      <c r="L5" s="1"/>
      <c r="M5" s="1"/>
    </row>
    <row r="6" spans="1:13" ht="153" x14ac:dyDescent="0.25">
      <c r="A6" s="1"/>
      <c r="B6" s="6">
        <v>1</v>
      </c>
      <c r="C6" s="19" t="s">
        <v>153</v>
      </c>
      <c r="D6" s="25" t="s">
        <v>165</v>
      </c>
      <c r="E6" s="2">
        <v>1</v>
      </c>
      <c r="F6" s="2" t="s">
        <v>20</v>
      </c>
      <c r="G6" s="5">
        <v>0</v>
      </c>
      <c r="H6" s="5">
        <f>G6*E6</f>
        <v>0</v>
      </c>
      <c r="I6" s="58">
        <f>H6*0.2</f>
        <v>0</v>
      </c>
      <c r="J6" s="7">
        <f>H6+I6</f>
        <v>0</v>
      </c>
      <c r="K6" s="1"/>
      <c r="L6" s="1"/>
      <c r="M6" s="1"/>
    </row>
    <row r="7" spans="1:13" ht="18.75" customHeight="1" thickBot="1" x14ac:dyDescent="0.3">
      <c r="A7" s="1"/>
      <c r="B7" s="8"/>
      <c r="C7" s="91" t="s">
        <v>183</v>
      </c>
      <c r="D7" s="92"/>
      <c r="E7" s="89">
        <f>SUM(J6)</f>
        <v>0</v>
      </c>
      <c r="F7" s="89"/>
      <c r="G7" s="89"/>
      <c r="H7" s="89"/>
      <c r="I7" s="89"/>
      <c r="J7" s="90"/>
      <c r="K7" s="1"/>
      <c r="L7" s="1"/>
      <c r="M7" s="1"/>
    </row>
    <row r="8" spans="1:13" ht="15.75" thickBot="1" x14ac:dyDescent="0.3">
      <c r="A8" s="1"/>
      <c r="B8" s="3"/>
      <c r="C8" s="4"/>
      <c r="D8" s="37"/>
      <c r="E8" s="3"/>
      <c r="F8" s="1"/>
      <c r="G8" s="1"/>
      <c r="H8" s="1"/>
      <c r="I8" s="1"/>
      <c r="J8" s="1"/>
      <c r="K8" s="1"/>
      <c r="L8" s="1"/>
      <c r="M8" s="1"/>
    </row>
    <row r="9" spans="1:13" ht="18" x14ac:dyDescent="0.25">
      <c r="A9" s="1"/>
      <c r="B9" s="99" t="s">
        <v>23</v>
      </c>
      <c r="C9" s="100"/>
      <c r="D9" s="100"/>
      <c r="E9" s="100"/>
      <c r="F9" s="100"/>
      <c r="G9" s="100"/>
      <c r="H9" s="100"/>
      <c r="I9" s="100"/>
      <c r="J9" s="101"/>
      <c r="K9" s="1"/>
      <c r="L9" s="1"/>
      <c r="M9" s="1"/>
    </row>
    <row r="10" spans="1:13" ht="25.5" x14ac:dyDescent="0.25">
      <c r="A10" s="1"/>
      <c r="B10" s="9" t="s">
        <v>3</v>
      </c>
      <c r="C10" s="10" t="s">
        <v>4</v>
      </c>
      <c r="D10" s="31" t="s">
        <v>5</v>
      </c>
      <c r="E10" s="10" t="s">
        <v>1</v>
      </c>
      <c r="F10" s="10" t="s">
        <v>2</v>
      </c>
      <c r="G10" s="10" t="s">
        <v>6</v>
      </c>
      <c r="H10" s="61" t="s">
        <v>7</v>
      </c>
      <c r="I10" s="10" t="s">
        <v>182</v>
      </c>
      <c r="J10" s="62" t="s">
        <v>181</v>
      </c>
      <c r="K10" s="1"/>
      <c r="L10" s="1"/>
      <c r="M10" s="1"/>
    </row>
    <row r="11" spans="1:13" ht="129" customHeight="1" x14ac:dyDescent="0.25">
      <c r="A11" s="1"/>
      <c r="B11" s="6">
        <v>1</v>
      </c>
      <c r="C11" s="20" t="s">
        <v>146</v>
      </c>
      <c r="D11" s="26" t="s">
        <v>148</v>
      </c>
      <c r="E11" s="2">
        <v>1</v>
      </c>
      <c r="F11" s="2" t="s">
        <v>20</v>
      </c>
      <c r="G11" s="5">
        <v>0</v>
      </c>
      <c r="H11" s="58">
        <f t="shared" ref="H11:H18" si="0">G11*E11</f>
        <v>0</v>
      </c>
      <c r="I11" s="5">
        <f>H11*0.2</f>
        <v>0</v>
      </c>
      <c r="J11" s="63">
        <f>H11+I11</f>
        <v>0</v>
      </c>
      <c r="K11" s="1"/>
      <c r="L11" s="1"/>
      <c r="M11" s="1"/>
    </row>
    <row r="12" spans="1:13" ht="63.75" x14ac:dyDescent="0.25">
      <c r="A12" s="1"/>
      <c r="B12" s="6">
        <v>2</v>
      </c>
      <c r="C12" s="20" t="s">
        <v>145</v>
      </c>
      <c r="D12" s="26" t="s">
        <v>147</v>
      </c>
      <c r="E12" s="2">
        <v>1</v>
      </c>
      <c r="F12" s="2" t="s">
        <v>19</v>
      </c>
      <c r="G12" s="5">
        <v>0</v>
      </c>
      <c r="H12" s="58">
        <f t="shared" si="0"/>
        <v>0</v>
      </c>
      <c r="I12" s="5">
        <f t="shared" ref="I12:I18" si="1">H12*0.2</f>
        <v>0</v>
      </c>
      <c r="J12" s="63">
        <f t="shared" ref="J12:J18" si="2">H12+I12</f>
        <v>0</v>
      </c>
      <c r="K12" s="1"/>
      <c r="L12" s="1"/>
      <c r="M12" s="1"/>
    </row>
    <row r="13" spans="1:13" ht="63.75" x14ac:dyDescent="0.25">
      <c r="A13" s="1"/>
      <c r="B13" s="6">
        <v>3</v>
      </c>
      <c r="C13" s="20" t="s">
        <v>154</v>
      </c>
      <c r="D13" s="26" t="s">
        <v>24</v>
      </c>
      <c r="E13" s="2">
        <v>1</v>
      </c>
      <c r="F13" s="2" t="s">
        <v>19</v>
      </c>
      <c r="G13" s="5">
        <v>0</v>
      </c>
      <c r="H13" s="58">
        <f t="shared" si="0"/>
        <v>0</v>
      </c>
      <c r="I13" s="5">
        <f t="shared" si="1"/>
        <v>0</v>
      </c>
      <c r="J13" s="63">
        <f t="shared" si="2"/>
        <v>0</v>
      </c>
      <c r="K13" s="1"/>
      <c r="L13" s="1"/>
      <c r="M13" s="1"/>
    </row>
    <row r="14" spans="1:13" ht="51" x14ac:dyDescent="0.25">
      <c r="A14" s="1"/>
      <c r="B14" s="6">
        <v>4</v>
      </c>
      <c r="C14" s="20" t="s">
        <v>150</v>
      </c>
      <c r="D14" s="26" t="s">
        <v>166</v>
      </c>
      <c r="E14" s="2">
        <v>16</v>
      </c>
      <c r="F14" s="2" t="s">
        <v>19</v>
      </c>
      <c r="G14" s="5">
        <v>0</v>
      </c>
      <c r="H14" s="58">
        <f t="shared" si="0"/>
        <v>0</v>
      </c>
      <c r="I14" s="5">
        <f t="shared" si="1"/>
        <v>0</v>
      </c>
      <c r="J14" s="63">
        <f t="shared" si="2"/>
        <v>0</v>
      </c>
      <c r="K14" s="1"/>
      <c r="L14" s="1"/>
      <c r="M14" s="1"/>
    </row>
    <row r="15" spans="1:13" ht="51" x14ac:dyDescent="0.25">
      <c r="A15" s="1"/>
      <c r="B15" s="6">
        <v>5</v>
      </c>
      <c r="C15" s="20" t="s">
        <v>155</v>
      </c>
      <c r="D15" s="26" t="s">
        <v>167</v>
      </c>
      <c r="E15" s="2">
        <v>1</v>
      </c>
      <c r="F15" s="2" t="s">
        <v>20</v>
      </c>
      <c r="G15" s="5">
        <v>0</v>
      </c>
      <c r="H15" s="58">
        <f t="shared" si="0"/>
        <v>0</v>
      </c>
      <c r="I15" s="5">
        <f t="shared" si="1"/>
        <v>0</v>
      </c>
      <c r="J15" s="63">
        <f t="shared" si="2"/>
        <v>0</v>
      </c>
      <c r="K15" s="1"/>
      <c r="L15" s="1"/>
      <c r="M15" s="1"/>
    </row>
    <row r="16" spans="1:13" ht="38.25" x14ac:dyDescent="0.25">
      <c r="A16" s="1"/>
      <c r="B16" s="6">
        <v>6</v>
      </c>
      <c r="C16" s="20" t="s">
        <v>156</v>
      </c>
      <c r="D16" s="26" t="s">
        <v>168</v>
      </c>
      <c r="E16" s="2">
        <v>1</v>
      </c>
      <c r="F16" s="2" t="s">
        <v>20</v>
      </c>
      <c r="G16" s="5">
        <v>0</v>
      </c>
      <c r="H16" s="58">
        <f t="shared" si="0"/>
        <v>0</v>
      </c>
      <c r="I16" s="5">
        <f t="shared" si="1"/>
        <v>0</v>
      </c>
      <c r="J16" s="63">
        <f t="shared" si="2"/>
        <v>0</v>
      </c>
      <c r="K16" s="1"/>
      <c r="L16" s="1"/>
      <c r="M16" s="1"/>
    </row>
    <row r="17" spans="1:13" ht="38.25" x14ac:dyDescent="0.25">
      <c r="A17" s="1"/>
      <c r="B17" s="6">
        <v>7</v>
      </c>
      <c r="C17" s="21" t="s">
        <v>25</v>
      </c>
      <c r="D17" s="25" t="s">
        <v>26</v>
      </c>
      <c r="E17" s="2">
        <v>1</v>
      </c>
      <c r="F17" s="2" t="s">
        <v>20</v>
      </c>
      <c r="G17" s="5">
        <v>0</v>
      </c>
      <c r="H17" s="58">
        <f t="shared" si="0"/>
        <v>0</v>
      </c>
      <c r="I17" s="5">
        <f t="shared" si="1"/>
        <v>0</v>
      </c>
      <c r="J17" s="63">
        <f t="shared" si="2"/>
        <v>0</v>
      </c>
      <c r="K17" s="1"/>
      <c r="L17" s="1"/>
      <c r="M17" s="1"/>
    </row>
    <row r="18" spans="1:13" ht="51.75" x14ac:dyDescent="0.25">
      <c r="A18" s="1"/>
      <c r="B18" s="6">
        <v>8</v>
      </c>
      <c r="C18" s="21" t="s">
        <v>157</v>
      </c>
      <c r="D18" s="43" t="s">
        <v>169</v>
      </c>
      <c r="E18" s="2">
        <v>1</v>
      </c>
      <c r="F18" s="2" t="s">
        <v>19</v>
      </c>
      <c r="G18" s="5">
        <v>0</v>
      </c>
      <c r="H18" s="58">
        <f t="shared" si="0"/>
        <v>0</v>
      </c>
      <c r="I18" s="5">
        <f t="shared" si="1"/>
        <v>0</v>
      </c>
      <c r="J18" s="63">
        <f t="shared" si="2"/>
        <v>0</v>
      </c>
      <c r="K18" s="1"/>
      <c r="L18" s="1"/>
      <c r="M18" s="1"/>
    </row>
    <row r="19" spans="1:13" ht="18.75" customHeight="1" thickBot="1" x14ac:dyDescent="0.3">
      <c r="A19" s="1"/>
      <c r="B19" s="8"/>
      <c r="C19" s="91" t="s">
        <v>183</v>
      </c>
      <c r="D19" s="96"/>
      <c r="E19" s="102">
        <f>SUM(J11:J18)</f>
        <v>0</v>
      </c>
      <c r="F19" s="89"/>
      <c r="G19" s="89"/>
      <c r="H19" s="89"/>
      <c r="I19" s="89"/>
      <c r="J19" s="90"/>
      <c r="K19" s="1"/>
      <c r="L19" s="1"/>
      <c r="M19" s="1"/>
    </row>
    <row r="20" spans="1:13" ht="15.75" thickBot="1" x14ac:dyDescent="0.3">
      <c r="A20" s="1"/>
      <c r="B20" s="1"/>
      <c r="C20" s="1"/>
      <c r="D20" s="47"/>
      <c r="E20" s="1"/>
      <c r="F20" s="1"/>
      <c r="G20" s="1"/>
      <c r="H20" s="64"/>
      <c r="I20" s="1"/>
      <c r="J20" s="64"/>
      <c r="K20" s="1"/>
      <c r="L20" s="1"/>
      <c r="M20" s="1"/>
    </row>
    <row r="21" spans="1:13" ht="18" x14ac:dyDescent="0.25">
      <c r="A21" s="1"/>
      <c r="B21" s="86" t="s">
        <v>27</v>
      </c>
      <c r="C21" s="87"/>
      <c r="D21" s="87"/>
      <c r="E21" s="87"/>
      <c r="F21" s="87"/>
      <c r="G21" s="87"/>
      <c r="H21" s="87"/>
      <c r="I21" s="87"/>
      <c r="J21" s="88"/>
      <c r="K21" s="1"/>
      <c r="L21" s="1"/>
      <c r="M21" s="1"/>
    </row>
    <row r="22" spans="1:13" ht="30" customHeight="1" x14ac:dyDescent="0.25">
      <c r="A22" s="1"/>
      <c r="B22" s="54" t="s">
        <v>3</v>
      </c>
      <c r="C22" s="55" t="s">
        <v>4</v>
      </c>
      <c r="D22" s="56" t="s">
        <v>5</v>
      </c>
      <c r="E22" s="55" t="s">
        <v>1</v>
      </c>
      <c r="F22" s="55" t="s">
        <v>2</v>
      </c>
      <c r="G22" s="55" t="s">
        <v>6</v>
      </c>
      <c r="H22" s="60" t="s">
        <v>7</v>
      </c>
      <c r="I22" s="10" t="s">
        <v>182</v>
      </c>
      <c r="J22" s="62" t="s">
        <v>181</v>
      </c>
      <c r="K22" s="1"/>
      <c r="L22" s="1"/>
      <c r="M22" s="1"/>
    </row>
    <row r="23" spans="1:13" ht="76.5" x14ac:dyDescent="0.25">
      <c r="A23" s="1"/>
      <c r="B23" s="6">
        <v>1</v>
      </c>
      <c r="C23" s="20" t="s">
        <v>149</v>
      </c>
      <c r="D23" s="26" t="s">
        <v>28</v>
      </c>
      <c r="E23" s="2">
        <v>1</v>
      </c>
      <c r="F23" s="2" t="s">
        <v>19</v>
      </c>
      <c r="G23" s="5">
        <v>0</v>
      </c>
      <c r="H23" s="58">
        <f t="shared" ref="H23:H28" si="3">G23*E23</f>
        <v>0</v>
      </c>
      <c r="I23" s="5">
        <f>H23*0.2</f>
        <v>0</v>
      </c>
      <c r="J23" s="63">
        <f>H23+I23</f>
        <v>0</v>
      </c>
      <c r="K23" s="1"/>
      <c r="L23" s="1"/>
      <c r="M23" s="1"/>
    </row>
    <row r="24" spans="1:13" ht="51" x14ac:dyDescent="0.25">
      <c r="A24" s="1"/>
      <c r="B24" s="6">
        <v>2</v>
      </c>
      <c r="C24" s="20" t="s">
        <v>150</v>
      </c>
      <c r="D24" s="26" t="s">
        <v>166</v>
      </c>
      <c r="E24" s="2">
        <v>16</v>
      </c>
      <c r="F24" s="2" t="s">
        <v>19</v>
      </c>
      <c r="G24" s="5">
        <v>0</v>
      </c>
      <c r="H24" s="58">
        <f t="shared" si="3"/>
        <v>0</v>
      </c>
      <c r="I24" s="5">
        <f t="shared" ref="I24:I28" si="4">H24*0.2</f>
        <v>0</v>
      </c>
      <c r="J24" s="63">
        <f t="shared" ref="J24:J28" si="5">H24+I24</f>
        <v>0</v>
      </c>
      <c r="K24" s="1"/>
      <c r="L24" s="1"/>
      <c r="M24" s="1"/>
    </row>
    <row r="25" spans="1:13" ht="229.5" x14ac:dyDescent="0.25">
      <c r="A25" s="1"/>
      <c r="B25" s="6">
        <v>3</v>
      </c>
      <c r="C25" s="20" t="s">
        <v>151</v>
      </c>
      <c r="D25" s="23" t="s">
        <v>170</v>
      </c>
      <c r="E25" s="2">
        <v>1</v>
      </c>
      <c r="F25" s="2" t="s">
        <v>19</v>
      </c>
      <c r="G25" s="5">
        <v>0</v>
      </c>
      <c r="H25" s="58">
        <f t="shared" si="3"/>
        <v>0</v>
      </c>
      <c r="I25" s="5">
        <f t="shared" si="4"/>
        <v>0</v>
      </c>
      <c r="J25" s="63">
        <f t="shared" si="5"/>
        <v>0</v>
      </c>
      <c r="K25" s="1"/>
      <c r="L25" s="1"/>
      <c r="M25" s="1"/>
    </row>
    <row r="26" spans="1:13" ht="140.25" x14ac:dyDescent="0.25">
      <c r="A26" s="1"/>
      <c r="B26" s="46">
        <v>4</v>
      </c>
      <c r="C26" s="20" t="s">
        <v>152</v>
      </c>
      <c r="D26" s="23" t="s">
        <v>171</v>
      </c>
      <c r="E26" s="2">
        <v>16</v>
      </c>
      <c r="F26" s="2" t="s">
        <v>19</v>
      </c>
      <c r="G26" s="5">
        <v>0</v>
      </c>
      <c r="H26" s="58">
        <f t="shared" si="3"/>
        <v>0</v>
      </c>
      <c r="I26" s="5">
        <f t="shared" si="4"/>
        <v>0</v>
      </c>
      <c r="J26" s="63">
        <f t="shared" si="5"/>
        <v>0</v>
      </c>
      <c r="K26" s="1"/>
      <c r="L26" s="1"/>
      <c r="M26" s="1"/>
    </row>
    <row r="27" spans="1:13" ht="129.75" customHeight="1" x14ac:dyDescent="0.25">
      <c r="A27" s="1"/>
      <c r="B27" s="46">
        <v>5</v>
      </c>
      <c r="C27" s="20" t="s">
        <v>146</v>
      </c>
      <c r="D27" s="26" t="s">
        <v>148</v>
      </c>
      <c r="E27" s="2">
        <v>1</v>
      </c>
      <c r="F27" s="2" t="s">
        <v>20</v>
      </c>
      <c r="G27" s="5">
        <v>0</v>
      </c>
      <c r="H27" s="58">
        <f t="shared" si="3"/>
        <v>0</v>
      </c>
      <c r="I27" s="5">
        <f t="shared" si="4"/>
        <v>0</v>
      </c>
      <c r="J27" s="63">
        <f t="shared" si="5"/>
        <v>0</v>
      </c>
      <c r="K27" s="1"/>
      <c r="L27" s="1"/>
      <c r="M27" s="1"/>
    </row>
    <row r="28" spans="1:13" ht="63.75" x14ac:dyDescent="0.25">
      <c r="A28" s="1"/>
      <c r="B28" s="46">
        <v>6</v>
      </c>
      <c r="C28" s="20" t="s">
        <v>145</v>
      </c>
      <c r="D28" s="26" t="s">
        <v>147</v>
      </c>
      <c r="E28" s="2">
        <v>1</v>
      </c>
      <c r="F28" s="2" t="s">
        <v>19</v>
      </c>
      <c r="G28" s="5">
        <v>0</v>
      </c>
      <c r="H28" s="58">
        <f t="shared" si="3"/>
        <v>0</v>
      </c>
      <c r="I28" s="5">
        <f t="shared" si="4"/>
        <v>0</v>
      </c>
      <c r="J28" s="63">
        <f t="shared" si="5"/>
        <v>0</v>
      </c>
      <c r="K28" s="1"/>
      <c r="L28" s="1"/>
      <c r="M28" s="1"/>
    </row>
    <row r="29" spans="1:13" ht="18.75" customHeight="1" thickBot="1" x14ac:dyDescent="0.3">
      <c r="A29" s="1"/>
      <c r="B29" s="8"/>
      <c r="C29" s="91" t="s">
        <v>183</v>
      </c>
      <c r="D29" s="92"/>
      <c r="E29" s="75">
        <f>SUM(J23:J28)</f>
        <v>0</v>
      </c>
      <c r="F29" s="76"/>
      <c r="G29" s="76"/>
      <c r="H29" s="76"/>
      <c r="I29" s="76"/>
      <c r="J29" s="76"/>
      <c r="K29" s="59"/>
      <c r="L29" s="1"/>
      <c r="M29" s="1"/>
    </row>
    <row r="30" spans="1:13" ht="15.75" thickBot="1" x14ac:dyDescent="0.3">
      <c r="A30" s="1"/>
      <c r="B30" s="1"/>
      <c r="C30" s="1"/>
      <c r="D30" s="47"/>
      <c r="E30" s="1"/>
      <c r="F30" s="1"/>
      <c r="G30" s="1"/>
      <c r="H30" s="1"/>
      <c r="I30" s="1"/>
      <c r="J30" s="1"/>
      <c r="K30" s="1"/>
      <c r="L30" s="1"/>
      <c r="M30" s="1"/>
    </row>
    <row r="31" spans="1:13" ht="18.75" customHeight="1" thickBot="1" x14ac:dyDescent="0.3">
      <c r="B31" s="12"/>
      <c r="C31" s="97" t="s">
        <v>184</v>
      </c>
      <c r="D31" s="98"/>
      <c r="E31" s="77">
        <f>ROUND(E29+E19+E7,2)</f>
        <v>0</v>
      </c>
      <c r="F31" s="78"/>
      <c r="G31" s="78"/>
      <c r="H31" s="78"/>
      <c r="I31" s="78"/>
      <c r="J31" s="79"/>
    </row>
    <row r="32" spans="1:13" x14ac:dyDescent="0.25">
      <c r="D32" s="48"/>
    </row>
    <row r="33" spans="2:6" ht="15.75" thickBot="1" x14ac:dyDescent="0.3">
      <c r="D33" s="48"/>
    </row>
    <row r="34" spans="2:6" ht="16.5" customHeight="1" x14ac:dyDescent="0.25">
      <c r="B34" s="93" t="s">
        <v>9</v>
      </c>
      <c r="C34" s="15" t="s">
        <v>9</v>
      </c>
      <c r="D34" s="49"/>
      <c r="F34" t="s">
        <v>17</v>
      </c>
    </row>
    <row r="35" spans="2:6" ht="16.5" x14ac:dyDescent="0.25">
      <c r="B35" s="94"/>
      <c r="C35" s="13" t="s">
        <v>10</v>
      </c>
      <c r="D35" s="50"/>
    </row>
    <row r="36" spans="2:6" ht="16.5" x14ac:dyDescent="0.25">
      <c r="B36" s="94"/>
      <c r="C36" s="13" t="s">
        <v>11</v>
      </c>
      <c r="D36" s="50"/>
    </row>
    <row r="37" spans="2:6" ht="16.5" x14ac:dyDescent="0.25">
      <c r="B37" s="94"/>
      <c r="C37" s="13" t="s">
        <v>12</v>
      </c>
      <c r="D37" s="50"/>
    </row>
    <row r="38" spans="2:6" ht="16.5" x14ac:dyDescent="0.25">
      <c r="B38" s="94"/>
      <c r="C38" s="13" t="s">
        <v>13</v>
      </c>
      <c r="D38" s="50"/>
      <c r="F38" t="s">
        <v>18</v>
      </c>
    </row>
    <row r="39" spans="2:6" ht="16.5" x14ac:dyDescent="0.25">
      <c r="B39" s="94"/>
      <c r="C39" s="13" t="s">
        <v>14</v>
      </c>
      <c r="D39" s="50"/>
    </row>
    <row r="40" spans="2:6" ht="16.5" x14ac:dyDescent="0.25">
      <c r="B40" s="94"/>
      <c r="C40" s="13" t="s">
        <v>15</v>
      </c>
      <c r="D40" s="50"/>
    </row>
    <row r="41" spans="2:6" ht="17.25" thickBot="1" x14ac:dyDescent="0.3">
      <c r="B41" s="95"/>
      <c r="C41" s="14" t="s">
        <v>16</v>
      </c>
      <c r="D41" s="51"/>
    </row>
  </sheetData>
  <mergeCells count="13">
    <mergeCell ref="B34:B41"/>
    <mergeCell ref="C19:D19"/>
    <mergeCell ref="C29:D29"/>
    <mergeCell ref="C31:D31"/>
    <mergeCell ref="B9:J9"/>
    <mergeCell ref="E19:J19"/>
    <mergeCell ref="B21:J21"/>
    <mergeCell ref="E29:J29"/>
    <mergeCell ref="E31:J31"/>
    <mergeCell ref="B2:J3"/>
    <mergeCell ref="B4:J4"/>
    <mergeCell ref="E7:J7"/>
    <mergeCell ref="C7:D7"/>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78"/>
  <sheetViews>
    <sheetView topLeftCell="A64" zoomScale="85" zoomScaleNormal="85" zoomScaleSheetLayoutView="70" workbookViewId="0">
      <selection activeCell="C69" sqref="C69"/>
    </sheetView>
  </sheetViews>
  <sheetFormatPr defaultRowHeight="15" x14ac:dyDescent="0.25"/>
  <cols>
    <col min="1" max="1" width="2.140625" style="29" customWidth="1"/>
    <col min="2" max="2" width="9.140625" style="29"/>
    <col min="3" max="3" width="31.7109375" style="29" bestFit="1" customWidth="1"/>
    <col min="4" max="4" width="65.42578125" style="29" customWidth="1"/>
    <col min="5" max="5" width="12.140625" style="29" customWidth="1"/>
    <col min="6" max="6" width="15.28515625" style="29" customWidth="1"/>
    <col min="7" max="7" width="18.5703125" style="29" customWidth="1"/>
    <col min="8" max="8" width="18" style="29" customWidth="1"/>
    <col min="9" max="9" width="18.5703125" style="29" customWidth="1"/>
    <col min="10" max="10" width="18" style="29" customWidth="1"/>
    <col min="11" max="16384" width="9.140625" style="29"/>
  </cols>
  <sheetData>
    <row r="1" spans="1:13" ht="15.75" thickBot="1" x14ac:dyDescent="0.3">
      <c r="A1" s="28"/>
      <c r="B1" s="28"/>
      <c r="C1" s="28"/>
      <c r="D1" s="28"/>
      <c r="E1" s="28"/>
    </row>
    <row r="2" spans="1:13" ht="18.75" customHeight="1" x14ac:dyDescent="0.25">
      <c r="A2" s="28"/>
      <c r="B2" s="80" t="s">
        <v>143</v>
      </c>
      <c r="C2" s="81"/>
      <c r="D2" s="81"/>
      <c r="E2" s="81"/>
      <c r="F2" s="81"/>
      <c r="G2" s="81"/>
      <c r="H2" s="81"/>
      <c r="I2" s="81"/>
      <c r="J2" s="82"/>
      <c r="K2" s="28"/>
      <c r="L2" s="28"/>
      <c r="M2" s="28"/>
    </row>
    <row r="3" spans="1:13" ht="51" customHeight="1" thickBot="1" x14ac:dyDescent="0.3">
      <c r="A3" s="28"/>
      <c r="B3" s="83"/>
      <c r="C3" s="84"/>
      <c r="D3" s="84"/>
      <c r="E3" s="84"/>
      <c r="F3" s="84"/>
      <c r="G3" s="84"/>
      <c r="H3" s="84"/>
      <c r="I3" s="84"/>
      <c r="J3" s="85"/>
      <c r="K3" s="28"/>
      <c r="L3" s="28"/>
      <c r="M3" s="28"/>
    </row>
    <row r="4" spans="1:13" ht="18" x14ac:dyDescent="0.25">
      <c r="A4" s="28"/>
      <c r="B4" s="109" t="s">
        <v>0</v>
      </c>
      <c r="C4" s="110"/>
      <c r="D4" s="110"/>
      <c r="E4" s="110"/>
      <c r="F4" s="110"/>
      <c r="G4" s="110"/>
      <c r="H4" s="110"/>
      <c r="I4" s="110"/>
      <c r="J4" s="111"/>
      <c r="K4" s="65"/>
      <c r="L4" s="28"/>
      <c r="M4" s="28"/>
    </row>
    <row r="5" spans="1:13" ht="25.5" x14ac:dyDescent="0.25">
      <c r="A5" s="28"/>
      <c r="B5" s="66" t="s">
        <v>3</v>
      </c>
      <c r="C5" s="56" t="s">
        <v>4</v>
      </c>
      <c r="D5" s="56" t="s">
        <v>5</v>
      </c>
      <c r="E5" s="56" t="s">
        <v>1</v>
      </c>
      <c r="F5" s="56" t="s">
        <v>2</v>
      </c>
      <c r="G5" s="56" t="s">
        <v>6</v>
      </c>
      <c r="H5" s="31" t="s">
        <v>7</v>
      </c>
      <c r="I5" s="67" t="s">
        <v>182</v>
      </c>
      <c r="J5" s="57" t="s">
        <v>181</v>
      </c>
      <c r="K5" s="28"/>
      <c r="L5" s="28"/>
      <c r="M5" s="28"/>
    </row>
    <row r="6" spans="1:13" ht="38.25" x14ac:dyDescent="0.25">
      <c r="A6" s="28"/>
      <c r="B6" s="32">
        <v>1</v>
      </c>
      <c r="C6" s="27" t="s">
        <v>34</v>
      </c>
      <c r="D6" s="25" t="s">
        <v>29</v>
      </c>
      <c r="E6" s="24">
        <v>1</v>
      </c>
      <c r="F6" s="17" t="s">
        <v>19</v>
      </c>
      <c r="G6" s="33">
        <v>0</v>
      </c>
      <c r="H6" s="33">
        <f>G6*E6</f>
        <v>0</v>
      </c>
      <c r="I6" s="68">
        <f>H6*0.2</f>
        <v>0</v>
      </c>
      <c r="J6" s="34">
        <f>H6+I6</f>
        <v>0</v>
      </c>
      <c r="K6" s="28"/>
      <c r="L6" s="28"/>
      <c r="M6" s="28"/>
    </row>
    <row r="7" spans="1:13" ht="89.25" x14ac:dyDescent="0.25">
      <c r="A7" s="28"/>
      <c r="B7" s="32">
        <v>2</v>
      </c>
      <c r="C7" s="27" t="s">
        <v>33</v>
      </c>
      <c r="D7" s="25" t="s">
        <v>30</v>
      </c>
      <c r="E7" s="24">
        <v>1</v>
      </c>
      <c r="F7" s="17" t="s">
        <v>19</v>
      </c>
      <c r="G7" s="33">
        <v>0</v>
      </c>
      <c r="H7" s="33">
        <f t="shared" ref="H7:H65" si="0">G7*E7</f>
        <v>0</v>
      </c>
      <c r="I7" s="68">
        <f t="shared" ref="I7:I65" si="1">H7*0.2</f>
        <v>0</v>
      </c>
      <c r="J7" s="34">
        <f t="shared" ref="J7:J65" si="2">H7+I7</f>
        <v>0</v>
      </c>
      <c r="K7" s="28"/>
      <c r="L7" s="28"/>
      <c r="M7" s="28"/>
    </row>
    <row r="8" spans="1:13" ht="51" x14ac:dyDescent="0.25">
      <c r="A8" s="28"/>
      <c r="B8" s="32">
        <v>3</v>
      </c>
      <c r="C8" s="27" t="s">
        <v>32</v>
      </c>
      <c r="D8" s="25" t="s">
        <v>31</v>
      </c>
      <c r="E8" s="24">
        <v>1</v>
      </c>
      <c r="F8" s="17" t="s">
        <v>19</v>
      </c>
      <c r="G8" s="33">
        <v>0</v>
      </c>
      <c r="H8" s="33">
        <f t="shared" si="0"/>
        <v>0</v>
      </c>
      <c r="I8" s="68">
        <f t="shared" si="1"/>
        <v>0</v>
      </c>
      <c r="J8" s="34">
        <f t="shared" si="2"/>
        <v>0</v>
      </c>
      <c r="K8" s="28"/>
      <c r="L8" s="28"/>
      <c r="M8" s="28"/>
    </row>
    <row r="9" spans="1:13" ht="51" x14ac:dyDescent="0.25">
      <c r="A9" s="28"/>
      <c r="B9" s="32">
        <v>4</v>
      </c>
      <c r="C9" s="27" t="s">
        <v>35</v>
      </c>
      <c r="D9" s="25" t="s">
        <v>36</v>
      </c>
      <c r="E9" s="24">
        <v>1</v>
      </c>
      <c r="F9" s="17" t="s">
        <v>19</v>
      </c>
      <c r="G9" s="33">
        <v>0</v>
      </c>
      <c r="H9" s="33">
        <f t="shared" si="0"/>
        <v>0</v>
      </c>
      <c r="I9" s="68">
        <f t="shared" si="1"/>
        <v>0</v>
      </c>
      <c r="J9" s="34">
        <f t="shared" si="2"/>
        <v>0</v>
      </c>
      <c r="K9" s="28"/>
      <c r="L9" s="28"/>
      <c r="M9" s="28"/>
    </row>
    <row r="10" spans="1:13" ht="25.5" x14ac:dyDescent="0.25">
      <c r="A10" s="28"/>
      <c r="B10" s="32">
        <v>5</v>
      </c>
      <c r="C10" s="27" t="s">
        <v>37</v>
      </c>
      <c r="D10" s="25" t="s">
        <v>38</v>
      </c>
      <c r="E10" s="24">
        <v>1</v>
      </c>
      <c r="F10" s="17" t="s">
        <v>19</v>
      </c>
      <c r="G10" s="33">
        <v>0</v>
      </c>
      <c r="H10" s="33">
        <f t="shared" si="0"/>
        <v>0</v>
      </c>
      <c r="I10" s="68">
        <f t="shared" si="1"/>
        <v>0</v>
      </c>
      <c r="J10" s="34">
        <f t="shared" si="2"/>
        <v>0</v>
      </c>
      <c r="K10" s="28"/>
      <c r="L10" s="28"/>
      <c r="M10" s="28"/>
    </row>
    <row r="11" spans="1:13" ht="38.25" x14ac:dyDescent="0.25">
      <c r="A11" s="28"/>
      <c r="B11" s="32">
        <v>6</v>
      </c>
      <c r="C11" s="27" t="s">
        <v>40</v>
      </c>
      <c r="D11" s="25" t="s">
        <v>39</v>
      </c>
      <c r="E11" s="24">
        <v>1</v>
      </c>
      <c r="F11" s="17" t="s">
        <v>19</v>
      </c>
      <c r="G11" s="33">
        <v>0</v>
      </c>
      <c r="H11" s="33">
        <f t="shared" si="0"/>
        <v>0</v>
      </c>
      <c r="I11" s="68">
        <f t="shared" si="1"/>
        <v>0</v>
      </c>
      <c r="J11" s="34">
        <f t="shared" si="2"/>
        <v>0</v>
      </c>
      <c r="K11" s="28"/>
      <c r="L11" s="28"/>
      <c r="M11" s="28"/>
    </row>
    <row r="12" spans="1:13" x14ac:dyDescent="0.25">
      <c r="A12" s="28"/>
      <c r="B12" s="32">
        <v>7</v>
      </c>
      <c r="C12" s="27" t="s">
        <v>42</v>
      </c>
      <c r="D12" s="25" t="s">
        <v>41</v>
      </c>
      <c r="E12" s="24">
        <v>1</v>
      </c>
      <c r="F12" s="17" t="s">
        <v>19</v>
      </c>
      <c r="G12" s="33">
        <v>0</v>
      </c>
      <c r="H12" s="33">
        <f t="shared" si="0"/>
        <v>0</v>
      </c>
      <c r="I12" s="68">
        <f t="shared" si="1"/>
        <v>0</v>
      </c>
      <c r="J12" s="34">
        <f t="shared" si="2"/>
        <v>0</v>
      </c>
      <c r="K12" s="28"/>
      <c r="L12" s="28"/>
      <c r="M12" s="28"/>
    </row>
    <row r="13" spans="1:13" x14ac:dyDescent="0.25">
      <c r="A13" s="28"/>
      <c r="B13" s="32">
        <v>8</v>
      </c>
      <c r="C13" s="27" t="s">
        <v>43</v>
      </c>
      <c r="D13" s="25" t="s">
        <v>44</v>
      </c>
      <c r="E13" s="24">
        <v>1</v>
      </c>
      <c r="F13" s="17" t="s">
        <v>19</v>
      </c>
      <c r="G13" s="33">
        <v>0</v>
      </c>
      <c r="H13" s="33">
        <f t="shared" si="0"/>
        <v>0</v>
      </c>
      <c r="I13" s="68">
        <f t="shared" si="1"/>
        <v>0</v>
      </c>
      <c r="J13" s="34">
        <f t="shared" si="2"/>
        <v>0</v>
      </c>
      <c r="K13" s="28"/>
      <c r="L13" s="28"/>
      <c r="M13" s="28"/>
    </row>
    <row r="14" spans="1:13" ht="38.25" x14ac:dyDescent="0.25">
      <c r="A14" s="28"/>
      <c r="B14" s="32">
        <v>9</v>
      </c>
      <c r="C14" s="27" t="s">
        <v>45</v>
      </c>
      <c r="D14" s="25" t="s">
        <v>46</v>
      </c>
      <c r="E14" s="24">
        <v>1</v>
      </c>
      <c r="F14" s="17" t="s">
        <v>19</v>
      </c>
      <c r="G14" s="33">
        <v>0</v>
      </c>
      <c r="H14" s="33">
        <f t="shared" si="0"/>
        <v>0</v>
      </c>
      <c r="I14" s="68">
        <f t="shared" si="1"/>
        <v>0</v>
      </c>
      <c r="J14" s="34">
        <f t="shared" si="2"/>
        <v>0</v>
      </c>
      <c r="K14" s="28"/>
      <c r="L14" s="28"/>
      <c r="M14" s="28"/>
    </row>
    <row r="15" spans="1:13" ht="25.5" x14ac:dyDescent="0.25">
      <c r="A15" s="28"/>
      <c r="B15" s="32">
        <v>10</v>
      </c>
      <c r="C15" s="27" t="s">
        <v>47</v>
      </c>
      <c r="D15" s="25" t="s">
        <v>48</v>
      </c>
      <c r="E15" s="24">
        <v>1</v>
      </c>
      <c r="F15" s="17" t="s">
        <v>19</v>
      </c>
      <c r="G15" s="33">
        <v>0</v>
      </c>
      <c r="H15" s="33">
        <f t="shared" si="0"/>
        <v>0</v>
      </c>
      <c r="I15" s="68">
        <f t="shared" si="1"/>
        <v>0</v>
      </c>
      <c r="J15" s="34">
        <f t="shared" si="2"/>
        <v>0</v>
      </c>
      <c r="K15" s="28"/>
      <c r="L15" s="28"/>
      <c r="M15" s="28"/>
    </row>
    <row r="16" spans="1:13" ht="25.5" x14ac:dyDescent="0.25">
      <c r="A16" s="28"/>
      <c r="B16" s="32">
        <v>11</v>
      </c>
      <c r="C16" s="27" t="s">
        <v>49</v>
      </c>
      <c r="D16" s="25" t="s">
        <v>50</v>
      </c>
      <c r="E16" s="24">
        <v>1</v>
      </c>
      <c r="F16" s="17" t="s">
        <v>19</v>
      </c>
      <c r="G16" s="33">
        <v>0</v>
      </c>
      <c r="H16" s="33">
        <f t="shared" si="0"/>
        <v>0</v>
      </c>
      <c r="I16" s="68">
        <f t="shared" si="1"/>
        <v>0</v>
      </c>
      <c r="J16" s="34">
        <f t="shared" si="2"/>
        <v>0</v>
      </c>
      <c r="K16" s="28"/>
      <c r="L16" s="28"/>
      <c r="M16" s="28"/>
    </row>
    <row r="17" spans="1:13" ht="25.5" x14ac:dyDescent="0.25">
      <c r="A17" s="28"/>
      <c r="B17" s="32">
        <v>12</v>
      </c>
      <c r="C17" s="27" t="s">
        <v>51</v>
      </c>
      <c r="D17" s="25" t="s">
        <v>52</v>
      </c>
      <c r="E17" s="24">
        <v>1</v>
      </c>
      <c r="F17" s="17" t="s">
        <v>19</v>
      </c>
      <c r="G17" s="33">
        <v>0</v>
      </c>
      <c r="H17" s="33">
        <f t="shared" si="0"/>
        <v>0</v>
      </c>
      <c r="I17" s="68">
        <f t="shared" si="1"/>
        <v>0</v>
      </c>
      <c r="J17" s="34">
        <f t="shared" si="2"/>
        <v>0</v>
      </c>
      <c r="K17" s="28"/>
      <c r="L17" s="28"/>
      <c r="M17" s="28"/>
    </row>
    <row r="18" spans="1:13" ht="83.25" customHeight="1" x14ac:dyDescent="0.25">
      <c r="A18" s="28"/>
      <c r="B18" s="32">
        <v>13</v>
      </c>
      <c r="C18" s="27" t="s">
        <v>53</v>
      </c>
      <c r="D18" s="25" t="s">
        <v>54</v>
      </c>
      <c r="E18" s="24">
        <v>1</v>
      </c>
      <c r="F18" s="17" t="s">
        <v>19</v>
      </c>
      <c r="G18" s="33">
        <v>0</v>
      </c>
      <c r="H18" s="33">
        <f t="shared" si="0"/>
        <v>0</v>
      </c>
      <c r="I18" s="68">
        <f t="shared" si="1"/>
        <v>0</v>
      </c>
      <c r="J18" s="34">
        <f t="shared" si="2"/>
        <v>0</v>
      </c>
      <c r="K18" s="28"/>
      <c r="L18" s="28"/>
      <c r="M18" s="28"/>
    </row>
    <row r="19" spans="1:13" ht="25.5" x14ac:dyDescent="0.25">
      <c r="A19" s="28"/>
      <c r="B19" s="32">
        <v>14</v>
      </c>
      <c r="C19" s="27" t="s">
        <v>55</v>
      </c>
      <c r="D19" s="25" t="s">
        <v>22</v>
      </c>
      <c r="E19" s="24">
        <v>1</v>
      </c>
      <c r="F19" s="17" t="s">
        <v>19</v>
      </c>
      <c r="G19" s="33">
        <v>0</v>
      </c>
      <c r="H19" s="33">
        <f t="shared" si="0"/>
        <v>0</v>
      </c>
      <c r="I19" s="68">
        <f t="shared" si="1"/>
        <v>0</v>
      </c>
      <c r="J19" s="34">
        <f t="shared" si="2"/>
        <v>0</v>
      </c>
      <c r="K19" s="28"/>
      <c r="L19" s="28"/>
      <c r="M19" s="28"/>
    </row>
    <row r="20" spans="1:13" ht="51" x14ac:dyDescent="0.25">
      <c r="A20" s="28"/>
      <c r="B20" s="32">
        <v>15</v>
      </c>
      <c r="C20" s="27" t="s">
        <v>57</v>
      </c>
      <c r="D20" s="25" t="s">
        <v>56</v>
      </c>
      <c r="E20" s="24">
        <v>1</v>
      </c>
      <c r="F20" s="17" t="s">
        <v>19</v>
      </c>
      <c r="G20" s="33">
        <v>0</v>
      </c>
      <c r="H20" s="33">
        <f t="shared" si="0"/>
        <v>0</v>
      </c>
      <c r="I20" s="68">
        <f t="shared" si="1"/>
        <v>0</v>
      </c>
      <c r="J20" s="34">
        <f t="shared" si="2"/>
        <v>0</v>
      </c>
      <c r="K20" s="28"/>
      <c r="L20" s="28"/>
      <c r="M20" s="28"/>
    </row>
    <row r="21" spans="1:13" ht="38.25" x14ac:dyDescent="0.25">
      <c r="A21" s="28"/>
      <c r="B21" s="32">
        <v>16</v>
      </c>
      <c r="C21" s="27" t="s">
        <v>58</v>
      </c>
      <c r="D21" s="25" t="s">
        <v>59</v>
      </c>
      <c r="E21" s="24">
        <v>1</v>
      </c>
      <c r="F21" s="17" t="s">
        <v>19</v>
      </c>
      <c r="G21" s="33">
        <v>0</v>
      </c>
      <c r="H21" s="33">
        <f t="shared" si="0"/>
        <v>0</v>
      </c>
      <c r="I21" s="68">
        <f t="shared" si="1"/>
        <v>0</v>
      </c>
      <c r="J21" s="34">
        <f t="shared" si="2"/>
        <v>0</v>
      </c>
      <c r="K21" s="28"/>
      <c r="L21" s="28"/>
      <c r="M21" s="28"/>
    </row>
    <row r="22" spans="1:13" ht="51" x14ac:dyDescent="0.25">
      <c r="A22" s="28"/>
      <c r="B22" s="32">
        <v>17</v>
      </c>
      <c r="C22" s="27" t="s">
        <v>60</v>
      </c>
      <c r="D22" s="25" t="s">
        <v>61</v>
      </c>
      <c r="E22" s="24">
        <v>1</v>
      </c>
      <c r="F22" s="17" t="s">
        <v>19</v>
      </c>
      <c r="G22" s="33">
        <v>0</v>
      </c>
      <c r="H22" s="33">
        <f t="shared" si="0"/>
        <v>0</v>
      </c>
      <c r="I22" s="68">
        <f t="shared" si="1"/>
        <v>0</v>
      </c>
      <c r="J22" s="34">
        <f t="shared" si="2"/>
        <v>0</v>
      </c>
      <c r="K22" s="28"/>
      <c r="L22" s="28"/>
      <c r="M22" s="28"/>
    </row>
    <row r="23" spans="1:13" ht="38.25" x14ac:dyDescent="0.25">
      <c r="A23" s="28"/>
      <c r="B23" s="32">
        <v>18</v>
      </c>
      <c r="C23" s="27" t="s">
        <v>62</v>
      </c>
      <c r="D23" s="25" t="s">
        <v>63</v>
      </c>
      <c r="E23" s="24">
        <v>1</v>
      </c>
      <c r="F23" s="17" t="s">
        <v>19</v>
      </c>
      <c r="G23" s="33">
        <v>0</v>
      </c>
      <c r="H23" s="33">
        <f t="shared" si="0"/>
        <v>0</v>
      </c>
      <c r="I23" s="68">
        <f t="shared" si="1"/>
        <v>0</v>
      </c>
      <c r="J23" s="34">
        <f t="shared" si="2"/>
        <v>0</v>
      </c>
      <c r="K23" s="28"/>
      <c r="L23" s="28"/>
      <c r="M23" s="28"/>
    </row>
    <row r="24" spans="1:13" ht="38.25" x14ac:dyDescent="0.25">
      <c r="A24" s="28"/>
      <c r="B24" s="32">
        <v>19</v>
      </c>
      <c r="C24" s="27" t="s">
        <v>64</v>
      </c>
      <c r="D24" s="25" t="s">
        <v>65</v>
      </c>
      <c r="E24" s="24">
        <v>1</v>
      </c>
      <c r="F24" s="17" t="s">
        <v>19</v>
      </c>
      <c r="G24" s="33">
        <v>0</v>
      </c>
      <c r="H24" s="33">
        <f t="shared" si="0"/>
        <v>0</v>
      </c>
      <c r="I24" s="68">
        <f t="shared" si="1"/>
        <v>0</v>
      </c>
      <c r="J24" s="34">
        <f t="shared" si="2"/>
        <v>0</v>
      </c>
      <c r="K24" s="28"/>
      <c r="L24" s="28"/>
      <c r="M24" s="28"/>
    </row>
    <row r="25" spans="1:13" ht="25.5" x14ac:dyDescent="0.25">
      <c r="A25" s="28"/>
      <c r="B25" s="32">
        <v>20</v>
      </c>
      <c r="C25" s="27" t="s">
        <v>66</v>
      </c>
      <c r="D25" s="25" t="s">
        <v>69</v>
      </c>
      <c r="E25" s="24">
        <v>1</v>
      </c>
      <c r="F25" s="17" t="s">
        <v>19</v>
      </c>
      <c r="G25" s="33">
        <v>0</v>
      </c>
      <c r="H25" s="33">
        <f t="shared" si="0"/>
        <v>0</v>
      </c>
      <c r="I25" s="68">
        <f t="shared" si="1"/>
        <v>0</v>
      </c>
      <c r="J25" s="34">
        <f t="shared" si="2"/>
        <v>0</v>
      </c>
      <c r="K25" s="28"/>
      <c r="L25" s="28"/>
      <c r="M25" s="28"/>
    </row>
    <row r="26" spans="1:13" ht="38.25" x14ac:dyDescent="0.25">
      <c r="A26" s="28"/>
      <c r="B26" s="32">
        <v>21</v>
      </c>
      <c r="C26" s="27" t="s">
        <v>67</v>
      </c>
      <c r="D26" s="25" t="s">
        <v>68</v>
      </c>
      <c r="E26" s="24">
        <v>1</v>
      </c>
      <c r="F26" s="17" t="s">
        <v>19</v>
      </c>
      <c r="G26" s="33">
        <v>0</v>
      </c>
      <c r="H26" s="33">
        <f t="shared" si="0"/>
        <v>0</v>
      </c>
      <c r="I26" s="68">
        <f t="shared" si="1"/>
        <v>0</v>
      </c>
      <c r="J26" s="34">
        <f t="shared" si="2"/>
        <v>0</v>
      </c>
      <c r="K26" s="28"/>
      <c r="L26" s="28"/>
      <c r="M26" s="28"/>
    </row>
    <row r="27" spans="1:13" ht="76.5" x14ac:dyDescent="0.25">
      <c r="A27" s="28"/>
      <c r="B27" s="32">
        <v>22</v>
      </c>
      <c r="C27" s="27" t="s">
        <v>70</v>
      </c>
      <c r="D27" s="25" t="s">
        <v>71</v>
      </c>
      <c r="E27" s="24">
        <v>1</v>
      </c>
      <c r="F27" s="17" t="s">
        <v>19</v>
      </c>
      <c r="G27" s="33">
        <v>0</v>
      </c>
      <c r="H27" s="33">
        <f t="shared" si="0"/>
        <v>0</v>
      </c>
      <c r="I27" s="68">
        <f t="shared" si="1"/>
        <v>0</v>
      </c>
      <c r="J27" s="34">
        <f t="shared" si="2"/>
        <v>0</v>
      </c>
      <c r="K27" s="28"/>
      <c r="L27" s="28"/>
      <c r="M27" s="28"/>
    </row>
    <row r="28" spans="1:13" ht="76.5" x14ac:dyDescent="0.25">
      <c r="A28" s="28"/>
      <c r="B28" s="32">
        <v>23</v>
      </c>
      <c r="C28" s="27" t="s">
        <v>72</v>
      </c>
      <c r="D28" s="25" t="s">
        <v>73</v>
      </c>
      <c r="E28" s="24">
        <v>1</v>
      </c>
      <c r="F28" s="17" t="s">
        <v>19</v>
      </c>
      <c r="G28" s="33">
        <v>0</v>
      </c>
      <c r="H28" s="33">
        <f t="shared" si="0"/>
        <v>0</v>
      </c>
      <c r="I28" s="68">
        <f t="shared" si="1"/>
        <v>0</v>
      </c>
      <c r="J28" s="34">
        <f t="shared" si="2"/>
        <v>0</v>
      </c>
      <c r="K28" s="28"/>
      <c r="L28" s="28"/>
      <c r="M28" s="28"/>
    </row>
    <row r="29" spans="1:13" ht="76.5" x14ac:dyDescent="0.25">
      <c r="A29" s="28"/>
      <c r="B29" s="32">
        <v>24</v>
      </c>
      <c r="C29" s="27" t="s">
        <v>74</v>
      </c>
      <c r="D29" s="25" t="s">
        <v>75</v>
      </c>
      <c r="E29" s="24">
        <v>1</v>
      </c>
      <c r="F29" s="17" t="s">
        <v>19</v>
      </c>
      <c r="G29" s="33">
        <v>0</v>
      </c>
      <c r="H29" s="33">
        <f t="shared" si="0"/>
        <v>0</v>
      </c>
      <c r="I29" s="68">
        <f t="shared" si="1"/>
        <v>0</v>
      </c>
      <c r="J29" s="34">
        <f t="shared" si="2"/>
        <v>0</v>
      </c>
      <c r="K29" s="28"/>
      <c r="L29" s="28"/>
      <c r="M29" s="28"/>
    </row>
    <row r="30" spans="1:13" ht="25.5" x14ac:dyDescent="0.25">
      <c r="A30" s="28"/>
      <c r="B30" s="32">
        <v>25</v>
      </c>
      <c r="C30" s="27" t="s">
        <v>77</v>
      </c>
      <c r="D30" s="25" t="s">
        <v>76</v>
      </c>
      <c r="E30" s="24">
        <v>1</v>
      </c>
      <c r="F30" s="17" t="s">
        <v>19</v>
      </c>
      <c r="G30" s="33">
        <v>0</v>
      </c>
      <c r="H30" s="33">
        <f t="shared" si="0"/>
        <v>0</v>
      </c>
      <c r="I30" s="68">
        <f t="shared" si="1"/>
        <v>0</v>
      </c>
      <c r="J30" s="34">
        <f t="shared" si="2"/>
        <v>0</v>
      </c>
      <c r="K30" s="28"/>
      <c r="L30" s="28"/>
      <c r="M30" s="28"/>
    </row>
    <row r="31" spans="1:13" x14ac:dyDescent="0.25">
      <c r="A31" s="28"/>
      <c r="B31" s="32">
        <v>26</v>
      </c>
      <c r="C31" s="27" t="s">
        <v>78</v>
      </c>
      <c r="D31" s="25" t="s">
        <v>21</v>
      </c>
      <c r="E31" s="24">
        <v>1</v>
      </c>
      <c r="F31" s="17" t="s">
        <v>19</v>
      </c>
      <c r="G31" s="33">
        <v>0</v>
      </c>
      <c r="H31" s="33">
        <f t="shared" si="0"/>
        <v>0</v>
      </c>
      <c r="I31" s="68">
        <f t="shared" si="1"/>
        <v>0</v>
      </c>
      <c r="J31" s="34">
        <f t="shared" si="2"/>
        <v>0</v>
      </c>
      <c r="K31" s="28"/>
      <c r="L31" s="28"/>
      <c r="M31" s="28"/>
    </row>
    <row r="32" spans="1:13" ht="51" x14ac:dyDescent="0.25">
      <c r="A32" s="28"/>
      <c r="B32" s="32">
        <v>27</v>
      </c>
      <c r="C32" s="27" t="s">
        <v>80</v>
      </c>
      <c r="D32" s="25" t="s">
        <v>79</v>
      </c>
      <c r="E32" s="24">
        <v>1</v>
      </c>
      <c r="F32" s="17" t="s">
        <v>19</v>
      </c>
      <c r="G32" s="33">
        <v>0</v>
      </c>
      <c r="H32" s="33">
        <f t="shared" si="0"/>
        <v>0</v>
      </c>
      <c r="I32" s="68">
        <f t="shared" si="1"/>
        <v>0</v>
      </c>
      <c r="J32" s="34">
        <f t="shared" si="2"/>
        <v>0</v>
      </c>
      <c r="K32" s="28"/>
      <c r="L32" s="28"/>
      <c r="M32" s="28"/>
    </row>
    <row r="33" spans="1:13" ht="38.25" x14ac:dyDescent="0.25">
      <c r="A33" s="28"/>
      <c r="B33" s="32">
        <v>28</v>
      </c>
      <c r="C33" s="27" t="s">
        <v>82</v>
      </c>
      <c r="D33" s="25" t="s">
        <v>81</v>
      </c>
      <c r="E33" s="24">
        <v>1</v>
      </c>
      <c r="F33" s="17" t="s">
        <v>19</v>
      </c>
      <c r="G33" s="33">
        <v>0</v>
      </c>
      <c r="H33" s="33">
        <f t="shared" si="0"/>
        <v>0</v>
      </c>
      <c r="I33" s="68">
        <f t="shared" si="1"/>
        <v>0</v>
      </c>
      <c r="J33" s="34">
        <f t="shared" si="2"/>
        <v>0</v>
      </c>
      <c r="K33" s="28"/>
      <c r="L33" s="28"/>
      <c r="M33" s="28"/>
    </row>
    <row r="34" spans="1:13" ht="38.25" x14ac:dyDescent="0.25">
      <c r="A34" s="28"/>
      <c r="B34" s="32">
        <v>29</v>
      </c>
      <c r="C34" s="16" t="s">
        <v>87</v>
      </c>
      <c r="D34" s="22" t="s">
        <v>83</v>
      </c>
      <c r="E34" s="24">
        <v>1</v>
      </c>
      <c r="F34" s="17" t="s">
        <v>19</v>
      </c>
      <c r="G34" s="33">
        <v>0</v>
      </c>
      <c r="H34" s="33">
        <f t="shared" si="0"/>
        <v>0</v>
      </c>
      <c r="I34" s="68">
        <f t="shared" si="1"/>
        <v>0</v>
      </c>
      <c r="J34" s="34">
        <f t="shared" si="2"/>
        <v>0</v>
      </c>
      <c r="K34" s="28"/>
      <c r="L34" s="28"/>
      <c r="M34" s="28"/>
    </row>
    <row r="35" spans="1:13" ht="63.75" x14ac:dyDescent="0.25">
      <c r="A35" s="28"/>
      <c r="B35" s="32">
        <v>30</v>
      </c>
      <c r="C35" s="27" t="s">
        <v>86</v>
      </c>
      <c r="D35" s="25" t="s">
        <v>85</v>
      </c>
      <c r="E35" s="24">
        <v>1</v>
      </c>
      <c r="F35" s="17" t="s">
        <v>19</v>
      </c>
      <c r="G35" s="33">
        <v>0</v>
      </c>
      <c r="H35" s="33">
        <f t="shared" si="0"/>
        <v>0</v>
      </c>
      <c r="I35" s="68">
        <f t="shared" si="1"/>
        <v>0</v>
      </c>
      <c r="J35" s="34">
        <f t="shared" si="2"/>
        <v>0</v>
      </c>
      <c r="K35" s="28"/>
      <c r="L35" s="28"/>
      <c r="M35" s="28"/>
    </row>
    <row r="36" spans="1:13" x14ac:dyDescent="0.25">
      <c r="A36" s="28"/>
      <c r="B36" s="32">
        <v>31</v>
      </c>
      <c r="C36" s="27" t="s">
        <v>88</v>
      </c>
      <c r="D36" s="25" t="s">
        <v>91</v>
      </c>
      <c r="E36" s="24">
        <v>1</v>
      </c>
      <c r="F36" s="17" t="s">
        <v>19</v>
      </c>
      <c r="G36" s="33">
        <v>0</v>
      </c>
      <c r="H36" s="33">
        <f t="shared" si="0"/>
        <v>0</v>
      </c>
      <c r="I36" s="68">
        <f t="shared" si="1"/>
        <v>0</v>
      </c>
      <c r="J36" s="34">
        <f t="shared" si="2"/>
        <v>0</v>
      </c>
      <c r="K36" s="28"/>
      <c r="L36" s="28"/>
      <c r="M36" s="28"/>
    </row>
    <row r="37" spans="1:13" x14ac:dyDescent="0.25">
      <c r="A37" s="28"/>
      <c r="B37" s="32">
        <v>32</v>
      </c>
      <c r="C37" s="27" t="s">
        <v>89</v>
      </c>
      <c r="D37" s="25" t="s">
        <v>91</v>
      </c>
      <c r="E37" s="24">
        <v>1</v>
      </c>
      <c r="F37" s="17" t="s">
        <v>19</v>
      </c>
      <c r="G37" s="33">
        <v>0</v>
      </c>
      <c r="H37" s="33">
        <f t="shared" si="0"/>
        <v>0</v>
      </c>
      <c r="I37" s="68">
        <f t="shared" si="1"/>
        <v>0</v>
      </c>
      <c r="J37" s="34">
        <f t="shared" si="2"/>
        <v>0</v>
      </c>
      <c r="K37" s="28"/>
      <c r="L37" s="28"/>
      <c r="M37" s="28"/>
    </row>
    <row r="38" spans="1:13" x14ac:dyDescent="0.25">
      <c r="A38" s="28"/>
      <c r="B38" s="32">
        <v>33</v>
      </c>
      <c r="C38" s="27" t="s">
        <v>90</v>
      </c>
      <c r="D38" s="25" t="s">
        <v>91</v>
      </c>
      <c r="E38" s="24">
        <v>1</v>
      </c>
      <c r="F38" s="17" t="s">
        <v>19</v>
      </c>
      <c r="G38" s="33">
        <v>0</v>
      </c>
      <c r="H38" s="33">
        <f t="shared" si="0"/>
        <v>0</v>
      </c>
      <c r="I38" s="68">
        <f t="shared" si="1"/>
        <v>0</v>
      </c>
      <c r="J38" s="34">
        <f t="shared" si="2"/>
        <v>0</v>
      </c>
      <c r="K38" s="28"/>
      <c r="L38" s="28"/>
      <c r="M38" s="28"/>
    </row>
    <row r="39" spans="1:13" x14ac:dyDescent="0.25">
      <c r="A39" s="28"/>
      <c r="B39" s="32">
        <v>34</v>
      </c>
      <c r="C39" s="27" t="s">
        <v>92</v>
      </c>
      <c r="D39" s="25" t="s">
        <v>91</v>
      </c>
      <c r="E39" s="24">
        <v>1</v>
      </c>
      <c r="F39" s="17" t="s">
        <v>19</v>
      </c>
      <c r="G39" s="33">
        <v>0</v>
      </c>
      <c r="H39" s="33">
        <f t="shared" si="0"/>
        <v>0</v>
      </c>
      <c r="I39" s="68">
        <f t="shared" si="1"/>
        <v>0</v>
      </c>
      <c r="J39" s="34">
        <f t="shared" si="2"/>
        <v>0</v>
      </c>
      <c r="K39" s="28"/>
      <c r="L39" s="28"/>
      <c r="M39" s="28"/>
    </row>
    <row r="40" spans="1:13" x14ac:dyDescent="0.25">
      <c r="A40" s="28"/>
      <c r="B40" s="32">
        <v>35</v>
      </c>
      <c r="C40" s="27" t="s">
        <v>93</v>
      </c>
      <c r="D40" s="25" t="s">
        <v>91</v>
      </c>
      <c r="E40" s="24">
        <v>1</v>
      </c>
      <c r="F40" s="17" t="s">
        <v>19</v>
      </c>
      <c r="G40" s="33">
        <v>0</v>
      </c>
      <c r="H40" s="33">
        <f t="shared" si="0"/>
        <v>0</v>
      </c>
      <c r="I40" s="68">
        <f t="shared" si="1"/>
        <v>0</v>
      </c>
      <c r="J40" s="34">
        <f t="shared" si="2"/>
        <v>0</v>
      </c>
      <c r="K40" s="28"/>
      <c r="L40" s="28"/>
      <c r="M40" s="28"/>
    </row>
    <row r="41" spans="1:13" x14ac:dyDescent="0.25">
      <c r="A41" s="28"/>
      <c r="B41" s="32">
        <v>36</v>
      </c>
      <c r="C41" s="27" t="s">
        <v>94</v>
      </c>
      <c r="D41" s="25" t="s">
        <v>91</v>
      </c>
      <c r="E41" s="24">
        <v>1</v>
      </c>
      <c r="F41" s="17" t="s">
        <v>19</v>
      </c>
      <c r="G41" s="33">
        <v>0</v>
      </c>
      <c r="H41" s="33">
        <f t="shared" si="0"/>
        <v>0</v>
      </c>
      <c r="I41" s="68">
        <f t="shared" si="1"/>
        <v>0</v>
      </c>
      <c r="J41" s="34">
        <f t="shared" si="2"/>
        <v>0</v>
      </c>
      <c r="K41" s="28"/>
      <c r="L41" s="28"/>
      <c r="M41" s="28"/>
    </row>
    <row r="42" spans="1:13" ht="25.5" x14ac:dyDescent="0.25">
      <c r="A42" s="28"/>
      <c r="B42" s="32">
        <v>37</v>
      </c>
      <c r="C42" s="27" t="s">
        <v>98</v>
      </c>
      <c r="D42" s="25" t="s">
        <v>91</v>
      </c>
      <c r="E42" s="24">
        <v>1</v>
      </c>
      <c r="F42" s="17" t="s">
        <v>19</v>
      </c>
      <c r="G42" s="33">
        <v>0</v>
      </c>
      <c r="H42" s="33">
        <f t="shared" si="0"/>
        <v>0</v>
      </c>
      <c r="I42" s="68">
        <f t="shared" si="1"/>
        <v>0</v>
      </c>
      <c r="J42" s="34">
        <f t="shared" si="2"/>
        <v>0</v>
      </c>
      <c r="K42" s="28"/>
      <c r="L42" s="28"/>
      <c r="M42" s="28"/>
    </row>
    <row r="43" spans="1:13" ht="25.5" x14ac:dyDescent="0.25">
      <c r="A43" s="28"/>
      <c r="B43" s="32">
        <v>38</v>
      </c>
      <c r="C43" s="27" t="s">
        <v>97</v>
      </c>
      <c r="D43" s="25" t="s">
        <v>91</v>
      </c>
      <c r="E43" s="24">
        <v>1</v>
      </c>
      <c r="F43" s="17" t="s">
        <v>19</v>
      </c>
      <c r="G43" s="33">
        <v>0</v>
      </c>
      <c r="H43" s="33">
        <f t="shared" si="0"/>
        <v>0</v>
      </c>
      <c r="I43" s="68">
        <f t="shared" si="1"/>
        <v>0</v>
      </c>
      <c r="J43" s="34">
        <f t="shared" si="2"/>
        <v>0</v>
      </c>
      <c r="K43" s="28"/>
      <c r="L43" s="28"/>
      <c r="M43" s="28"/>
    </row>
    <row r="44" spans="1:13" x14ac:dyDescent="0.25">
      <c r="A44" s="28"/>
      <c r="B44" s="32">
        <v>39</v>
      </c>
      <c r="C44" s="27" t="s">
        <v>95</v>
      </c>
      <c r="D44" s="25" t="s">
        <v>91</v>
      </c>
      <c r="E44" s="24">
        <v>1</v>
      </c>
      <c r="F44" s="17" t="s">
        <v>19</v>
      </c>
      <c r="G44" s="33">
        <v>0</v>
      </c>
      <c r="H44" s="33">
        <f t="shared" si="0"/>
        <v>0</v>
      </c>
      <c r="I44" s="68">
        <f t="shared" si="1"/>
        <v>0</v>
      </c>
      <c r="J44" s="34">
        <f t="shared" si="2"/>
        <v>0</v>
      </c>
      <c r="K44" s="28"/>
      <c r="L44" s="28"/>
      <c r="M44" s="28"/>
    </row>
    <row r="45" spans="1:13" x14ac:dyDescent="0.25">
      <c r="A45" s="28"/>
      <c r="B45" s="32">
        <v>40</v>
      </c>
      <c r="C45" s="27" t="s">
        <v>96</v>
      </c>
      <c r="D45" s="25" t="s">
        <v>91</v>
      </c>
      <c r="E45" s="24">
        <v>1</v>
      </c>
      <c r="F45" s="17" t="s">
        <v>19</v>
      </c>
      <c r="G45" s="33">
        <v>0</v>
      </c>
      <c r="H45" s="33">
        <f t="shared" si="0"/>
        <v>0</v>
      </c>
      <c r="I45" s="68">
        <f t="shared" si="1"/>
        <v>0</v>
      </c>
      <c r="J45" s="34">
        <f t="shared" si="2"/>
        <v>0</v>
      </c>
      <c r="K45" s="28"/>
      <c r="L45" s="28"/>
      <c r="M45" s="28"/>
    </row>
    <row r="46" spans="1:13" x14ac:dyDescent="0.25">
      <c r="A46" s="28"/>
      <c r="B46" s="32">
        <v>41</v>
      </c>
      <c r="C46" s="27" t="s">
        <v>99</v>
      </c>
      <c r="D46" s="25" t="s">
        <v>100</v>
      </c>
      <c r="E46" s="24">
        <v>1</v>
      </c>
      <c r="F46" s="17" t="s">
        <v>19</v>
      </c>
      <c r="G46" s="33">
        <v>0</v>
      </c>
      <c r="H46" s="33">
        <f t="shared" si="0"/>
        <v>0</v>
      </c>
      <c r="I46" s="68">
        <f t="shared" si="1"/>
        <v>0</v>
      </c>
      <c r="J46" s="34">
        <f t="shared" si="2"/>
        <v>0</v>
      </c>
      <c r="K46" s="28"/>
      <c r="L46" s="28"/>
      <c r="M46" s="28"/>
    </row>
    <row r="47" spans="1:13" x14ac:dyDescent="0.25">
      <c r="A47" s="28"/>
      <c r="B47" s="32">
        <v>42</v>
      </c>
      <c r="C47" s="27" t="s">
        <v>101</v>
      </c>
      <c r="D47" s="25" t="s">
        <v>102</v>
      </c>
      <c r="E47" s="24">
        <v>1</v>
      </c>
      <c r="F47" s="17" t="s">
        <v>19</v>
      </c>
      <c r="G47" s="33">
        <v>0</v>
      </c>
      <c r="H47" s="33">
        <f t="shared" si="0"/>
        <v>0</v>
      </c>
      <c r="I47" s="68">
        <f t="shared" si="1"/>
        <v>0</v>
      </c>
      <c r="J47" s="34">
        <f t="shared" si="2"/>
        <v>0</v>
      </c>
      <c r="K47" s="28"/>
      <c r="L47" s="28"/>
      <c r="M47" s="28"/>
    </row>
    <row r="48" spans="1:13" ht="25.5" x14ac:dyDescent="0.25">
      <c r="A48" s="28"/>
      <c r="B48" s="32">
        <v>43</v>
      </c>
      <c r="C48" s="27" t="s">
        <v>104</v>
      </c>
      <c r="D48" s="25" t="s">
        <v>103</v>
      </c>
      <c r="E48" s="24">
        <v>1</v>
      </c>
      <c r="F48" s="17" t="s">
        <v>19</v>
      </c>
      <c r="G48" s="33">
        <v>0</v>
      </c>
      <c r="H48" s="33">
        <f t="shared" si="0"/>
        <v>0</v>
      </c>
      <c r="I48" s="68">
        <f t="shared" si="1"/>
        <v>0</v>
      </c>
      <c r="J48" s="34">
        <f t="shared" si="2"/>
        <v>0</v>
      </c>
      <c r="K48" s="28"/>
      <c r="L48" s="28"/>
      <c r="M48" s="28"/>
    </row>
    <row r="49" spans="1:13" ht="25.5" x14ac:dyDescent="0.25">
      <c r="A49" s="28"/>
      <c r="B49" s="32">
        <v>44</v>
      </c>
      <c r="C49" s="27" t="s">
        <v>106</v>
      </c>
      <c r="D49" s="25" t="s">
        <v>105</v>
      </c>
      <c r="E49" s="24">
        <v>1</v>
      </c>
      <c r="F49" s="17" t="s">
        <v>19</v>
      </c>
      <c r="G49" s="33">
        <v>0</v>
      </c>
      <c r="H49" s="33">
        <f t="shared" si="0"/>
        <v>0</v>
      </c>
      <c r="I49" s="68">
        <f t="shared" si="1"/>
        <v>0</v>
      </c>
      <c r="J49" s="34">
        <f t="shared" si="2"/>
        <v>0</v>
      </c>
      <c r="K49" s="28"/>
      <c r="L49" s="28"/>
      <c r="M49" s="28"/>
    </row>
    <row r="50" spans="1:13" ht="25.5" x14ac:dyDescent="0.25">
      <c r="A50" s="28"/>
      <c r="B50" s="32">
        <v>45</v>
      </c>
      <c r="C50" s="27" t="s">
        <v>108</v>
      </c>
      <c r="D50" s="25" t="s">
        <v>107</v>
      </c>
      <c r="E50" s="24">
        <v>1</v>
      </c>
      <c r="F50" s="17" t="s">
        <v>19</v>
      </c>
      <c r="G50" s="33">
        <v>0</v>
      </c>
      <c r="H50" s="33">
        <f t="shared" si="0"/>
        <v>0</v>
      </c>
      <c r="I50" s="68">
        <f t="shared" si="1"/>
        <v>0</v>
      </c>
      <c r="J50" s="34">
        <f t="shared" si="2"/>
        <v>0</v>
      </c>
      <c r="K50" s="28"/>
      <c r="L50" s="28"/>
      <c r="M50" s="28"/>
    </row>
    <row r="51" spans="1:13" ht="63.75" x14ac:dyDescent="0.25">
      <c r="A51" s="28"/>
      <c r="B51" s="32">
        <v>46</v>
      </c>
      <c r="C51" s="27" t="s">
        <v>112</v>
      </c>
      <c r="D51" s="25" t="s">
        <v>111</v>
      </c>
      <c r="E51" s="24">
        <v>1</v>
      </c>
      <c r="F51" s="17" t="s">
        <v>19</v>
      </c>
      <c r="G51" s="33">
        <v>0</v>
      </c>
      <c r="H51" s="33">
        <f t="shared" si="0"/>
        <v>0</v>
      </c>
      <c r="I51" s="68">
        <f t="shared" si="1"/>
        <v>0</v>
      </c>
      <c r="J51" s="34">
        <f t="shared" si="2"/>
        <v>0</v>
      </c>
      <c r="K51" s="28"/>
      <c r="L51" s="28"/>
      <c r="M51" s="28"/>
    </row>
    <row r="52" spans="1:13" ht="25.5" x14ac:dyDescent="0.25">
      <c r="A52" s="28"/>
      <c r="B52" s="32">
        <v>47</v>
      </c>
      <c r="C52" s="27" t="s">
        <v>110</v>
      </c>
      <c r="D52" s="25" t="s">
        <v>109</v>
      </c>
      <c r="E52" s="24">
        <v>1</v>
      </c>
      <c r="F52" s="17" t="s">
        <v>19</v>
      </c>
      <c r="G52" s="33">
        <v>0</v>
      </c>
      <c r="H52" s="33">
        <f t="shared" si="0"/>
        <v>0</v>
      </c>
      <c r="I52" s="68">
        <f t="shared" si="1"/>
        <v>0</v>
      </c>
      <c r="J52" s="34">
        <f t="shared" si="2"/>
        <v>0</v>
      </c>
      <c r="K52" s="28"/>
      <c r="L52" s="28"/>
      <c r="M52" s="28"/>
    </row>
    <row r="53" spans="1:13" x14ac:dyDescent="0.25">
      <c r="A53" s="28"/>
      <c r="B53" s="32">
        <v>48</v>
      </c>
      <c r="C53" s="27" t="s">
        <v>113</v>
      </c>
      <c r="D53" s="25" t="s">
        <v>114</v>
      </c>
      <c r="E53" s="24">
        <v>1</v>
      </c>
      <c r="F53" s="17" t="s">
        <v>19</v>
      </c>
      <c r="G53" s="33">
        <v>0</v>
      </c>
      <c r="H53" s="33">
        <f t="shared" si="0"/>
        <v>0</v>
      </c>
      <c r="I53" s="68">
        <f t="shared" si="1"/>
        <v>0</v>
      </c>
      <c r="J53" s="34">
        <f t="shared" si="2"/>
        <v>0</v>
      </c>
      <c r="K53" s="28"/>
      <c r="L53" s="28"/>
      <c r="M53" s="28"/>
    </row>
    <row r="54" spans="1:13" ht="51" x14ac:dyDescent="0.25">
      <c r="A54" s="28"/>
      <c r="B54" s="32">
        <v>49</v>
      </c>
      <c r="C54" s="27" t="s">
        <v>115</v>
      </c>
      <c r="D54" s="25" t="s">
        <v>116</v>
      </c>
      <c r="E54" s="24">
        <v>1</v>
      </c>
      <c r="F54" s="17" t="s">
        <v>19</v>
      </c>
      <c r="G54" s="33">
        <v>0</v>
      </c>
      <c r="H54" s="33">
        <f t="shared" si="0"/>
        <v>0</v>
      </c>
      <c r="I54" s="68">
        <f t="shared" si="1"/>
        <v>0</v>
      </c>
      <c r="J54" s="34">
        <f t="shared" si="2"/>
        <v>0</v>
      </c>
      <c r="K54" s="28"/>
      <c r="L54" s="28"/>
      <c r="M54" s="28"/>
    </row>
    <row r="55" spans="1:13" ht="104.25" customHeight="1" x14ac:dyDescent="0.25">
      <c r="A55" s="28"/>
      <c r="B55" s="32">
        <v>50</v>
      </c>
      <c r="C55" s="27" t="s">
        <v>117</v>
      </c>
      <c r="D55" s="25" t="s">
        <v>118</v>
      </c>
      <c r="E55" s="24">
        <v>1</v>
      </c>
      <c r="F55" s="17" t="s">
        <v>19</v>
      </c>
      <c r="G55" s="33">
        <v>0</v>
      </c>
      <c r="H55" s="33">
        <f t="shared" si="0"/>
        <v>0</v>
      </c>
      <c r="I55" s="68">
        <f t="shared" si="1"/>
        <v>0</v>
      </c>
      <c r="J55" s="34">
        <f t="shared" si="2"/>
        <v>0</v>
      </c>
      <c r="K55" s="28"/>
      <c r="L55" s="28"/>
      <c r="M55" s="28"/>
    </row>
    <row r="56" spans="1:13" ht="63.75" x14ac:dyDescent="0.25">
      <c r="A56" s="28"/>
      <c r="B56" s="32">
        <v>51</v>
      </c>
      <c r="C56" s="27" t="s">
        <v>120</v>
      </c>
      <c r="D56" s="25" t="s">
        <v>119</v>
      </c>
      <c r="E56" s="24">
        <v>3</v>
      </c>
      <c r="F56" s="17" t="s">
        <v>19</v>
      </c>
      <c r="G56" s="33">
        <v>0</v>
      </c>
      <c r="H56" s="33">
        <f t="shared" si="0"/>
        <v>0</v>
      </c>
      <c r="I56" s="68">
        <f t="shared" si="1"/>
        <v>0</v>
      </c>
      <c r="J56" s="34">
        <f t="shared" si="2"/>
        <v>0</v>
      </c>
      <c r="K56" s="28"/>
      <c r="L56" s="28"/>
      <c r="M56" s="28"/>
    </row>
    <row r="57" spans="1:13" ht="25.5" x14ac:dyDescent="0.25">
      <c r="A57" s="28"/>
      <c r="B57" s="32">
        <v>52</v>
      </c>
      <c r="C57" s="27" t="s">
        <v>121</v>
      </c>
      <c r="D57" s="25" t="s">
        <v>122</v>
      </c>
      <c r="E57" s="24">
        <v>5</v>
      </c>
      <c r="F57" s="17" t="s">
        <v>19</v>
      </c>
      <c r="G57" s="33">
        <v>0</v>
      </c>
      <c r="H57" s="33">
        <f t="shared" si="0"/>
        <v>0</v>
      </c>
      <c r="I57" s="68">
        <f t="shared" si="1"/>
        <v>0</v>
      </c>
      <c r="J57" s="34">
        <f t="shared" si="2"/>
        <v>0</v>
      </c>
      <c r="K57" s="28"/>
      <c r="L57" s="28"/>
      <c r="M57" s="28"/>
    </row>
    <row r="58" spans="1:13" ht="25.5" x14ac:dyDescent="0.25">
      <c r="A58" s="28"/>
      <c r="B58" s="32">
        <v>53</v>
      </c>
      <c r="C58" s="27" t="s">
        <v>123</v>
      </c>
      <c r="D58" s="25" t="s">
        <v>124</v>
      </c>
      <c r="E58" s="24">
        <v>1</v>
      </c>
      <c r="F58" s="17" t="s">
        <v>19</v>
      </c>
      <c r="G58" s="33">
        <v>0</v>
      </c>
      <c r="H58" s="33">
        <f t="shared" si="0"/>
        <v>0</v>
      </c>
      <c r="I58" s="68">
        <f t="shared" si="1"/>
        <v>0</v>
      </c>
      <c r="J58" s="34">
        <f t="shared" si="2"/>
        <v>0</v>
      </c>
      <c r="K58" s="28"/>
      <c r="L58" s="28"/>
      <c r="M58" s="28"/>
    </row>
    <row r="59" spans="1:13" x14ac:dyDescent="0.25">
      <c r="A59" s="28"/>
      <c r="B59" s="32">
        <v>54</v>
      </c>
      <c r="C59" s="27" t="s">
        <v>127</v>
      </c>
      <c r="D59" s="25" t="s">
        <v>135</v>
      </c>
      <c r="E59" s="24">
        <v>1</v>
      </c>
      <c r="F59" s="17" t="s">
        <v>19</v>
      </c>
      <c r="G59" s="33">
        <v>0</v>
      </c>
      <c r="H59" s="33">
        <f t="shared" si="0"/>
        <v>0</v>
      </c>
      <c r="I59" s="68">
        <f t="shared" si="1"/>
        <v>0</v>
      </c>
      <c r="J59" s="34">
        <f t="shared" si="2"/>
        <v>0</v>
      </c>
      <c r="K59" s="28"/>
      <c r="L59" s="28"/>
      <c r="M59" s="28"/>
    </row>
    <row r="60" spans="1:13" ht="38.25" x14ac:dyDescent="0.25">
      <c r="A60" s="28"/>
      <c r="B60" s="32">
        <v>55</v>
      </c>
      <c r="C60" s="27" t="s">
        <v>126</v>
      </c>
      <c r="D60" s="25" t="s">
        <v>132</v>
      </c>
      <c r="E60" s="24">
        <v>1</v>
      </c>
      <c r="F60" s="17" t="s">
        <v>19</v>
      </c>
      <c r="G60" s="33">
        <v>0</v>
      </c>
      <c r="H60" s="33">
        <f t="shared" si="0"/>
        <v>0</v>
      </c>
      <c r="I60" s="68">
        <f t="shared" si="1"/>
        <v>0</v>
      </c>
      <c r="J60" s="34">
        <f t="shared" si="2"/>
        <v>0</v>
      </c>
      <c r="K60" s="28"/>
      <c r="L60" s="28"/>
      <c r="M60" s="28"/>
    </row>
    <row r="61" spans="1:13" x14ac:dyDescent="0.25">
      <c r="A61" s="28"/>
      <c r="B61" s="32">
        <v>56</v>
      </c>
      <c r="C61" s="27" t="s">
        <v>125</v>
      </c>
      <c r="D61" s="25" t="s">
        <v>136</v>
      </c>
      <c r="E61" s="24">
        <v>1</v>
      </c>
      <c r="F61" s="17" t="s">
        <v>19</v>
      </c>
      <c r="G61" s="33">
        <v>0</v>
      </c>
      <c r="H61" s="33">
        <f t="shared" si="0"/>
        <v>0</v>
      </c>
      <c r="I61" s="68">
        <f t="shared" si="1"/>
        <v>0</v>
      </c>
      <c r="J61" s="34">
        <f t="shared" si="2"/>
        <v>0</v>
      </c>
      <c r="K61" s="28"/>
      <c r="L61" s="28"/>
      <c r="M61" s="28"/>
    </row>
    <row r="62" spans="1:13" ht="38.25" x14ac:dyDescent="0.25">
      <c r="A62" s="28"/>
      <c r="B62" s="32">
        <v>57</v>
      </c>
      <c r="C62" s="27" t="s">
        <v>128</v>
      </c>
      <c r="D62" s="25" t="s">
        <v>133</v>
      </c>
      <c r="E62" s="24">
        <v>1</v>
      </c>
      <c r="F62" s="17" t="s">
        <v>19</v>
      </c>
      <c r="G62" s="33">
        <v>0</v>
      </c>
      <c r="H62" s="33">
        <f t="shared" si="0"/>
        <v>0</v>
      </c>
      <c r="I62" s="68">
        <f t="shared" si="1"/>
        <v>0</v>
      </c>
      <c r="J62" s="34">
        <f t="shared" si="2"/>
        <v>0</v>
      </c>
      <c r="K62" s="28"/>
      <c r="L62" s="28"/>
      <c r="M62" s="28"/>
    </row>
    <row r="63" spans="1:13" ht="76.5" x14ac:dyDescent="0.25">
      <c r="A63" s="28"/>
      <c r="B63" s="32">
        <v>58</v>
      </c>
      <c r="C63" s="27" t="s">
        <v>129</v>
      </c>
      <c r="D63" s="25" t="s">
        <v>134</v>
      </c>
      <c r="E63" s="24">
        <v>1</v>
      </c>
      <c r="F63" s="17" t="s">
        <v>19</v>
      </c>
      <c r="G63" s="33">
        <v>0</v>
      </c>
      <c r="H63" s="33">
        <f t="shared" si="0"/>
        <v>0</v>
      </c>
      <c r="I63" s="68">
        <f t="shared" si="1"/>
        <v>0</v>
      </c>
      <c r="J63" s="34">
        <f t="shared" si="2"/>
        <v>0</v>
      </c>
      <c r="K63" s="28"/>
      <c r="L63" s="28"/>
      <c r="M63" s="28"/>
    </row>
    <row r="64" spans="1:13" ht="38.25" x14ac:dyDescent="0.25">
      <c r="A64" s="28"/>
      <c r="B64" s="32">
        <v>59</v>
      </c>
      <c r="C64" s="27" t="s">
        <v>84</v>
      </c>
      <c r="D64" s="22" t="s">
        <v>83</v>
      </c>
      <c r="E64" s="24">
        <v>1</v>
      </c>
      <c r="F64" s="17" t="s">
        <v>19</v>
      </c>
      <c r="G64" s="33">
        <v>0</v>
      </c>
      <c r="H64" s="33">
        <f t="shared" si="0"/>
        <v>0</v>
      </c>
      <c r="I64" s="68">
        <f t="shared" si="1"/>
        <v>0</v>
      </c>
      <c r="J64" s="34">
        <f t="shared" si="2"/>
        <v>0</v>
      </c>
      <c r="K64" s="28"/>
      <c r="L64" s="28"/>
      <c r="M64" s="28"/>
    </row>
    <row r="65" spans="1:13" ht="51" x14ac:dyDescent="0.25">
      <c r="A65" s="28"/>
      <c r="B65" s="32">
        <v>60</v>
      </c>
      <c r="C65" s="27" t="s">
        <v>131</v>
      </c>
      <c r="D65" s="25" t="s">
        <v>137</v>
      </c>
      <c r="E65" s="24">
        <v>1</v>
      </c>
      <c r="F65" s="17" t="s">
        <v>19</v>
      </c>
      <c r="G65" s="33">
        <v>0</v>
      </c>
      <c r="H65" s="33">
        <f t="shared" si="0"/>
        <v>0</v>
      </c>
      <c r="I65" s="68">
        <f t="shared" si="1"/>
        <v>0</v>
      </c>
      <c r="J65" s="34">
        <f t="shared" si="2"/>
        <v>0</v>
      </c>
      <c r="K65" s="28"/>
      <c r="L65" s="28"/>
      <c r="M65" s="28"/>
    </row>
    <row r="66" spans="1:13" ht="18.75" thickBot="1" x14ac:dyDescent="0.3">
      <c r="A66" s="28"/>
      <c r="B66" s="35"/>
      <c r="C66" s="91" t="s">
        <v>183</v>
      </c>
      <c r="D66" s="96"/>
      <c r="E66" s="112">
        <f>SUM(J6:J65)</f>
        <v>0</v>
      </c>
      <c r="F66" s="113"/>
      <c r="G66" s="113"/>
      <c r="H66" s="113"/>
      <c r="I66" s="113"/>
      <c r="J66" s="114"/>
      <c r="K66" s="28"/>
      <c r="L66" s="28"/>
      <c r="M66" s="28"/>
    </row>
    <row r="67" spans="1:13" ht="15.75" thickBot="1" x14ac:dyDescent="0.3">
      <c r="A67" s="28"/>
      <c r="B67" s="36"/>
      <c r="C67" s="37"/>
      <c r="D67" s="37"/>
      <c r="E67" s="36"/>
      <c r="F67" s="28"/>
      <c r="G67" s="28"/>
      <c r="H67" s="28"/>
      <c r="I67" s="28"/>
      <c r="J67" s="28"/>
      <c r="K67" s="28"/>
      <c r="L67" s="28"/>
      <c r="M67" s="28"/>
    </row>
    <row r="68" spans="1:13" ht="18.75" thickBot="1" x14ac:dyDescent="0.3">
      <c r="B68" s="40"/>
      <c r="C68" s="97" t="s">
        <v>184</v>
      </c>
      <c r="D68" s="108"/>
      <c r="E68" s="115">
        <f>ROUND(E66,2)</f>
        <v>0</v>
      </c>
      <c r="F68" s="116"/>
      <c r="G68" s="116"/>
      <c r="H68" s="116"/>
      <c r="I68" s="116"/>
      <c r="J68" s="117"/>
    </row>
    <row r="70" spans="1:13" ht="15.75" thickBot="1" x14ac:dyDescent="0.3"/>
    <row r="71" spans="1:13" x14ac:dyDescent="0.25">
      <c r="B71" s="105" t="s">
        <v>9</v>
      </c>
      <c r="C71" s="103" t="s">
        <v>9</v>
      </c>
      <c r="D71" s="104"/>
      <c r="F71" s="29" t="s">
        <v>17</v>
      </c>
    </row>
    <row r="72" spans="1:13" ht="16.5" customHeight="1" x14ac:dyDescent="0.25">
      <c r="B72" s="106"/>
      <c r="C72" s="41" t="s">
        <v>10</v>
      </c>
      <c r="D72" s="44"/>
    </row>
    <row r="73" spans="1:13" ht="16.5" customHeight="1" x14ac:dyDescent="0.25">
      <c r="B73" s="106"/>
      <c r="C73" s="41" t="s">
        <v>11</v>
      </c>
      <c r="D73" s="44"/>
    </row>
    <row r="74" spans="1:13" ht="16.5" customHeight="1" x14ac:dyDescent="0.25">
      <c r="B74" s="106"/>
      <c r="C74" s="41" t="s">
        <v>12</v>
      </c>
      <c r="D74" s="44"/>
    </row>
    <row r="75" spans="1:13" ht="16.5" customHeight="1" x14ac:dyDescent="0.25">
      <c r="B75" s="106"/>
      <c r="C75" s="41" t="s">
        <v>13</v>
      </c>
      <c r="D75" s="44"/>
      <c r="F75" s="29" t="s">
        <v>18</v>
      </c>
    </row>
    <row r="76" spans="1:13" ht="16.5" customHeight="1" x14ac:dyDescent="0.25">
      <c r="B76" s="106"/>
      <c r="C76" s="41" t="s">
        <v>14</v>
      </c>
      <c r="D76" s="44"/>
    </row>
    <row r="77" spans="1:13" ht="16.5" customHeight="1" x14ac:dyDescent="0.25">
      <c r="B77" s="106"/>
      <c r="C77" s="41" t="s">
        <v>15</v>
      </c>
      <c r="D77" s="44"/>
    </row>
    <row r="78" spans="1:13" ht="15.75" thickBot="1" x14ac:dyDescent="0.3">
      <c r="B78" s="107"/>
      <c r="C78" s="42" t="s">
        <v>16</v>
      </c>
      <c r="D78" s="45"/>
    </row>
  </sheetData>
  <mergeCells count="8">
    <mergeCell ref="C71:D71"/>
    <mergeCell ref="B71:B78"/>
    <mergeCell ref="C68:D68"/>
    <mergeCell ref="C66:D66"/>
    <mergeCell ref="B2:J3"/>
    <mergeCell ref="B4:J4"/>
    <mergeCell ref="E66:J66"/>
    <mergeCell ref="E68:J68"/>
  </mergeCells>
  <pageMargins left="0.31496062992125984" right="0.31496062992125984" top="0.35433070866141736" bottom="0.35433070866141736" header="0.31496062992125984" footer="0.31496062992125984"/>
  <pageSetup paperSize="9" scale="6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90"/>
  <sheetViews>
    <sheetView tabSelected="1" zoomScale="70" zoomScaleNormal="70" zoomScaleSheetLayoutView="70" workbookViewId="0">
      <selection activeCell="E30" sqref="E30:J30"/>
    </sheetView>
  </sheetViews>
  <sheetFormatPr defaultRowHeight="15" x14ac:dyDescent="0.25"/>
  <cols>
    <col min="1" max="1" width="2.140625" style="29" customWidth="1"/>
    <col min="2" max="2" width="9.140625" style="29"/>
    <col min="3" max="3" width="31" style="29" customWidth="1"/>
    <col min="4" max="4" width="88.85546875" style="29" bestFit="1" customWidth="1"/>
    <col min="5" max="5" width="12.140625" style="29" customWidth="1"/>
    <col min="6" max="6" width="15.28515625" style="29" customWidth="1"/>
    <col min="7" max="7" width="18.5703125" style="29" customWidth="1"/>
    <col min="8" max="8" width="18" style="29" customWidth="1"/>
    <col min="9" max="9" width="18.5703125" style="29" customWidth="1"/>
    <col min="10" max="10" width="18" style="29" customWidth="1"/>
    <col min="11" max="16384" width="9.140625" style="29"/>
  </cols>
  <sheetData>
    <row r="1" spans="1:15" ht="15.75" thickBot="1" x14ac:dyDescent="0.3">
      <c r="A1" s="28"/>
      <c r="B1" s="28"/>
      <c r="C1" s="28"/>
      <c r="D1" s="28"/>
      <c r="E1" s="28"/>
    </row>
    <row r="2" spans="1:15" ht="18.75" customHeight="1" x14ac:dyDescent="0.25">
      <c r="A2" s="28"/>
      <c r="B2" s="80" t="s">
        <v>144</v>
      </c>
      <c r="C2" s="81"/>
      <c r="D2" s="81"/>
      <c r="E2" s="81"/>
      <c r="F2" s="81"/>
      <c r="G2" s="81"/>
      <c r="H2" s="81"/>
      <c r="I2" s="81"/>
      <c r="J2" s="82"/>
      <c r="K2" s="28"/>
      <c r="L2" s="28"/>
      <c r="M2" s="28"/>
      <c r="N2" s="28"/>
      <c r="O2" s="28"/>
    </row>
    <row r="3" spans="1:15" ht="51" customHeight="1" thickBot="1" x14ac:dyDescent="0.3">
      <c r="A3" s="28"/>
      <c r="B3" s="83"/>
      <c r="C3" s="84"/>
      <c r="D3" s="84"/>
      <c r="E3" s="84"/>
      <c r="F3" s="84"/>
      <c r="G3" s="84"/>
      <c r="H3" s="84"/>
      <c r="I3" s="84"/>
      <c r="J3" s="85"/>
      <c r="K3" s="28"/>
      <c r="L3" s="28"/>
      <c r="M3" s="28"/>
      <c r="N3" s="28"/>
      <c r="O3" s="28"/>
    </row>
    <row r="4" spans="1:15" ht="18" x14ac:dyDescent="0.25">
      <c r="A4" s="28"/>
      <c r="B4" s="121" t="s">
        <v>0</v>
      </c>
      <c r="C4" s="122"/>
      <c r="D4" s="122"/>
      <c r="E4" s="122"/>
      <c r="F4" s="122"/>
      <c r="G4" s="122"/>
      <c r="H4" s="122"/>
      <c r="I4" s="122"/>
      <c r="J4" s="122"/>
      <c r="K4" s="65"/>
      <c r="L4" s="28"/>
      <c r="M4" s="28"/>
      <c r="N4" s="28"/>
      <c r="O4" s="28"/>
    </row>
    <row r="5" spans="1:15" ht="25.5" x14ac:dyDescent="0.25">
      <c r="A5" s="28"/>
      <c r="B5" s="30" t="s">
        <v>3</v>
      </c>
      <c r="C5" s="31" t="s">
        <v>4</v>
      </c>
      <c r="D5" s="31" t="s">
        <v>5</v>
      </c>
      <c r="E5" s="31" t="s">
        <v>1</v>
      </c>
      <c r="F5" s="31" t="s">
        <v>2</v>
      </c>
      <c r="G5" s="31" t="s">
        <v>6</v>
      </c>
      <c r="H5" s="31" t="s">
        <v>7</v>
      </c>
      <c r="I5" s="69" t="s">
        <v>182</v>
      </c>
      <c r="J5" s="11" t="s">
        <v>181</v>
      </c>
      <c r="K5" s="28"/>
      <c r="L5" s="28"/>
      <c r="M5" s="28"/>
      <c r="N5" s="28"/>
      <c r="O5" s="28"/>
    </row>
    <row r="6" spans="1:15" ht="99.75" customHeight="1" x14ac:dyDescent="0.25">
      <c r="A6" s="28"/>
      <c r="B6" s="32">
        <v>1</v>
      </c>
      <c r="C6" s="20" t="s">
        <v>158</v>
      </c>
      <c r="D6" s="25" t="s">
        <v>172</v>
      </c>
      <c r="E6" s="24">
        <v>1</v>
      </c>
      <c r="F6" s="17" t="s">
        <v>20</v>
      </c>
      <c r="G6" s="33">
        <v>0</v>
      </c>
      <c r="H6" s="33">
        <f>G6*E6</f>
        <v>0</v>
      </c>
      <c r="I6" s="68">
        <f>H6*0.2</f>
        <v>0</v>
      </c>
      <c r="J6" s="34">
        <f>H6+I6</f>
        <v>0</v>
      </c>
      <c r="K6" s="28"/>
      <c r="L6" s="28"/>
      <c r="M6" s="28"/>
      <c r="N6" s="28"/>
      <c r="O6" s="28"/>
    </row>
    <row r="7" spans="1:15" ht="306" customHeight="1" x14ac:dyDescent="0.25">
      <c r="A7" s="28"/>
      <c r="B7" s="32">
        <v>2</v>
      </c>
      <c r="C7" s="20" t="s">
        <v>159</v>
      </c>
      <c r="D7" s="25" t="s">
        <v>173</v>
      </c>
      <c r="E7" s="24">
        <v>8</v>
      </c>
      <c r="F7" s="17" t="s">
        <v>19</v>
      </c>
      <c r="G7" s="33">
        <v>0</v>
      </c>
      <c r="H7" s="33">
        <f t="shared" ref="H7:H13" si="0">G7*E7</f>
        <v>0</v>
      </c>
      <c r="I7" s="68">
        <f t="shared" ref="I7:I13" si="1">H7*0.2</f>
        <v>0</v>
      </c>
      <c r="J7" s="34">
        <f t="shared" ref="J7:J13" si="2">H7+I7</f>
        <v>0</v>
      </c>
      <c r="K7" s="28"/>
      <c r="L7" s="28"/>
      <c r="M7" s="28"/>
      <c r="N7" s="28"/>
      <c r="O7" s="28"/>
    </row>
    <row r="8" spans="1:15" ht="304.5" customHeight="1" x14ac:dyDescent="0.25">
      <c r="A8" s="28"/>
      <c r="B8" s="32">
        <v>3</v>
      </c>
      <c r="C8" s="20" t="s">
        <v>160</v>
      </c>
      <c r="D8" s="25" t="s">
        <v>174</v>
      </c>
      <c r="E8" s="24">
        <v>1</v>
      </c>
      <c r="F8" s="17" t="s">
        <v>19</v>
      </c>
      <c r="G8" s="33">
        <v>0</v>
      </c>
      <c r="H8" s="33">
        <f t="shared" si="0"/>
        <v>0</v>
      </c>
      <c r="I8" s="68">
        <f t="shared" si="1"/>
        <v>0</v>
      </c>
      <c r="J8" s="34">
        <f t="shared" si="2"/>
        <v>0</v>
      </c>
      <c r="K8" s="28"/>
      <c r="L8" s="28"/>
      <c r="M8" s="28"/>
      <c r="N8" s="28"/>
      <c r="O8" s="28"/>
    </row>
    <row r="9" spans="1:15" ht="63.75" x14ac:dyDescent="0.25">
      <c r="A9" s="28"/>
      <c r="B9" s="32">
        <v>4</v>
      </c>
      <c r="C9" s="20" t="s">
        <v>141</v>
      </c>
      <c r="D9" s="25" t="s">
        <v>161</v>
      </c>
      <c r="E9" s="24">
        <v>1</v>
      </c>
      <c r="F9" s="17" t="s">
        <v>19</v>
      </c>
      <c r="G9" s="33">
        <v>0</v>
      </c>
      <c r="H9" s="33">
        <f t="shared" si="0"/>
        <v>0</v>
      </c>
      <c r="I9" s="68">
        <f t="shared" si="1"/>
        <v>0</v>
      </c>
      <c r="J9" s="34">
        <f t="shared" si="2"/>
        <v>0</v>
      </c>
      <c r="K9" s="28"/>
      <c r="L9" s="28"/>
      <c r="M9" s="28"/>
      <c r="N9" s="28"/>
      <c r="O9" s="28"/>
    </row>
    <row r="10" spans="1:15" ht="25.5" x14ac:dyDescent="0.25">
      <c r="A10" s="28"/>
      <c r="B10" s="32">
        <v>5</v>
      </c>
      <c r="C10" s="20" t="s">
        <v>138</v>
      </c>
      <c r="D10" s="25" t="s">
        <v>175</v>
      </c>
      <c r="E10" s="24">
        <v>8</v>
      </c>
      <c r="F10" s="17" t="s">
        <v>19</v>
      </c>
      <c r="G10" s="33">
        <v>0</v>
      </c>
      <c r="H10" s="33">
        <f t="shared" si="0"/>
        <v>0</v>
      </c>
      <c r="I10" s="68">
        <f t="shared" si="1"/>
        <v>0</v>
      </c>
      <c r="J10" s="34">
        <f t="shared" si="2"/>
        <v>0</v>
      </c>
      <c r="K10" s="28"/>
      <c r="L10" s="28"/>
      <c r="M10" s="28"/>
      <c r="N10" s="28"/>
      <c r="O10" s="28"/>
    </row>
    <row r="11" spans="1:15" ht="25.5" x14ac:dyDescent="0.25">
      <c r="A11" s="28"/>
      <c r="B11" s="32">
        <v>6</v>
      </c>
      <c r="C11" s="20" t="s">
        <v>139</v>
      </c>
      <c r="D11" s="26" t="s">
        <v>176</v>
      </c>
      <c r="E11" s="24">
        <v>16</v>
      </c>
      <c r="F11" s="17" t="s">
        <v>19</v>
      </c>
      <c r="G11" s="33">
        <v>0</v>
      </c>
      <c r="H11" s="33">
        <f t="shared" si="0"/>
        <v>0</v>
      </c>
      <c r="I11" s="68">
        <f t="shared" si="1"/>
        <v>0</v>
      </c>
      <c r="J11" s="34">
        <f t="shared" si="2"/>
        <v>0</v>
      </c>
      <c r="K11" s="28"/>
      <c r="L11" s="28"/>
      <c r="M11" s="28"/>
      <c r="N11" s="28"/>
      <c r="O11" s="28"/>
    </row>
    <row r="12" spans="1:15" ht="382.5" x14ac:dyDescent="0.25">
      <c r="A12" s="28"/>
      <c r="B12" s="32">
        <v>7</v>
      </c>
      <c r="C12" s="27" t="s">
        <v>130</v>
      </c>
      <c r="D12" s="25" t="s">
        <v>162</v>
      </c>
      <c r="E12" s="24">
        <v>1</v>
      </c>
      <c r="F12" s="17" t="s">
        <v>19</v>
      </c>
      <c r="G12" s="33">
        <v>0</v>
      </c>
      <c r="H12" s="33">
        <f t="shared" si="0"/>
        <v>0</v>
      </c>
      <c r="I12" s="68">
        <f t="shared" si="1"/>
        <v>0</v>
      </c>
      <c r="J12" s="34">
        <f t="shared" si="2"/>
        <v>0</v>
      </c>
      <c r="K12" s="28"/>
      <c r="L12" s="28"/>
      <c r="M12" s="28"/>
      <c r="N12" s="28"/>
      <c r="O12" s="28"/>
    </row>
    <row r="13" spans="1:15" ht="38.25" customHeight="1" x14ac:dyDescent="0.25">
      <c r="A13" s="28"/>
      <c r="B13" s="32">
        <v>8</v>
      </c>
      <c r="C13" s="20" t="s">
        <v>140</v>
      </c>
      <c r="D13" s="25" t="s">
        <v>177</v>
      </c>
      <c r="E13" s="24">
        <v>1</v>
      </c>
      <c r="F13" s="17" t="s">
        <v>19</v>
      </c>
      <c r="G13" s="33">
        <v>0</v>
      </c>
      <c r="H13" s="33">
        <f t="shared" si="0"/>
        <v>0</v>
      </c>
      <c r="I13" s="68">
        <f t="shared" si="1"/>
        <v>0</v>
      </c>
      <c r="J13" s="34">
        <f t="shared" si="2"/>
        <v>0</v>
      </c>
      <c r="K13" s="28"/>
      <c r="L13" s="28"/>
      <c r="M13" s="28"/>
      <c r="N13" s="28"/>
      <c r="O13" s="28"/>
    </row>
    <row r="14" spans="1:15" ht="18.75" customHeight="1" thickBot="1" x14ac:dyDescent="0.3">
      <c r="A14" s="28"/>
      <c r="B14" s="35"/>
      <c r="C14" s="91" t="s">
        <v>183</v>
      </c>
      <c r="D14" s="92"/>
      <c r="E14" s="119">
        <f>SUM(J6:J13)</f>
        <v>0</v>
      </c>
      <c r="F14" s="119"/>
      <c r="G14" s="119"/>
      <c r="H14" s="119"/>
      <c r="I14" s="119"/>
      <c r="J14" s="120"/>
      <c r="K14" s="28"/>
      <c r="L14" s="28"/>
      <c r="M14" s="28"/>
      <c r="N14" s="28"/>
      <c r="O14" s="28"/>
    </row>
    <row r="15" spans="1:15" ht="15.75" thickBot="1" x14ac:dyDescent="0.3">
      <c r="A15" s="28"/>
      <c r="B15" s="36"/>
      <c r="C15" s="37"/>
      <c r="D15" s="37"/>
      <c r="E15" s="36"/>
      <c r="F15" s="28"/>
      <c r="G15" s="28"/>
      <c r="H15" s="28"/>
      <c r="I15" s="70"/>
      <c r="J15" s="28"/>
      <c r="K15" s="28"/>
      <c r="L15" s="28"/>
      <c r="M15" s="28"/>
      <c r="N15" s="28"/>
      <c r="O15" s="28"/>
    </row>
    <row r="16" spans="1:15" ht="18" x14ac:dyDescent="0.25">
      <c r="A16" s="28"/>
      <c r="B16" s="86" t="s">
        <v>23</v>
      </c>
      <c r="C16" s="87"/>
      <c r="D16" s="87"/>
      <c r="E16" s="87"/>
      <c r="F16" s="87"/>
      <c r="G16" s="87"/>
      <c r="H16" s="87"/>
      <c r="I16" s="87"/>
      <c r="J16" s="88"/>
      <c r="K16" s="28"/>
      <c r="L16" s="28"/>
      <c r="M16" s="28"/>
      <c r="N16" s="28"/>
      <c r="O16" s="28"/>
    </row>
    <row r="17" spans="1:15" ht="25.5" x14ac:dyDescent="0.25">
      <c r="A17" s="28"/>
      <c r="B17" s="66" t="s">
        <v>3</v>
      </c>
      <c r="C17" s="56" t="s">
        <v>4</v>
      </c>
      <c r="D17" s="56" t="s">
        <v>5</v>
      </c>
      <c r="E17" s="56" t="s">
        <v>1</v>
      </c>
      <c r="F17" s="56" t="s">
        <v>2</v>
      </c>
      <c r="G17" s="56" t="s">
        <v>6</v>
      </c>
      <c r="H17" s="56" t="s">
        <v>7</v>
      </c>
      <c r="I17" s="69" t="s">
        <v>182</v>
      </c>
      <c r="J17" s="11" t="s">
        <v>181</v>
      </c>
      <c r="K17" s="28"/>
      <c r="L17" s="28"/>
      <c r="M17" s="28"/>
      <c r="N17" s="28"/>
      <c r="O17" s="28"/>
    </row>
    <row r="18" spans="1:15" ht="89.25" x14ac:dyDescent="0.25">
      <c r="A18" s="28"/>
      <c r="B18" s="32">
        <v>1</v>
      </c>
      <c r="C18" s="20" t="s">
        <v>158</v>
      </c>
      <c r="D18" s="25" t="s">
        <v>178</v>
      </c>
      <c r="E18" s="24">
        <v>1</v>
      </c>
      <c r="F18" s="17" t="s">
        <v>20</v>
      </c>
      <c r="G18" s="33">
        <v>0</v>
      </c>
      <c r="H18" s="33">
        <f>G18*E18</f>
        <v>0</v>
      </c>
      <c r="I18" s="68">
        <f>H18*0.2</f>
        <v>0</v>
      </c>
      <c r="J18" s="34">
        <f>H18+I18</f>
        <v>0</v>
      </c>
      <c r="K18" s="28"/>
      <c r="L18" s="28"/>
      <c r="M18" s="28"/>
      <c r="N18" s="28"/>
      <c r="O18" s="28"/>
    </row>
    <row r="19" spans="1:15" ht="25.5" x14ac:dyDescent="0.25">
      <c r="A19" s="28"/>
      <c r="B19" s="32">
        <v>2</v>
      </c>
      <c r="C19" s="20" t="s">
        <v>138</v>
      </c>
      <c r="D19" s="25" t="s">
        <v>179</v>
      </c>
      <c r="E19" s="24">
        <v>16</v>
      </c>
      <c r="F19" s="17" t="s">
        <v>19</v>
      </c>
      <c r="G19" s="33">
        <v>0</v>
      </c>
      <c r="H19" s="33">
        <f t="shared" ref="H19:H20" si="3">G19*E19</f>
        <v>0</v>
      </c>
      <c r="I19" s="68">
        <f t="shared" ref="I19:I20" si="4">H19*0.2</f>
        <v>0</v>
      </c>
      <c r="J19" s="34">
        <f t="shared" ref="J19:J20" si="5">H19+I19</f>
        <v>0</v>
      </c>
      <c r="K19" s="28"/>
      <c r="L19" s="28"/>
      <c r="M19" s="28"/>
      <c r="N19" s="28"/>
      <c r="O19" s="28"/>
    </row>
    <row r="20" spans="1:15" x14ac:dyDescent="0.25">
      <c r="A20" s="28"/>
      <c r="B20" s="32">
        <v>3</v>
      </c>
      <c r="C20" s="20" t="s">
        <v>164</v>
      </c>
      <c r="D20" s="26" t="s">
        <v>163</v>
      </c>
      <c r="E20" s="24">
        <v>16</v>
      </c>
      <c r="F20" s="17" t="s">
        <v>19</v>
      </c>
      <c r="G20" s="33">
        <v>0</v>
      </c>
      <c r="H20" s="33">
        <f t="shared" si="3"/>
        <v>0</v>
      </c>
      <c r="I20" s="68">
        <f t="shared" si="4"/>
        <v>0</v>
      </c>
      <c r="J20" s="34">
        <f t="shared" si="5"/>
        <v>0</v>
      </c>
      <c r="K20" s="28"/>
      <c r="L20" s="28"/>
      <c r="M20" s="28"/>
      <c r="N20" s="28"/>
      <c r="O20" s="28"/>
    </row>
    <row r="21" spans="1:15" ht="18.75" customHeight="1" thickBot="1" x14ac:dyDescent="0.3">
      <c r="A21" s="28"/>
      <c r="B21" s="35"/>
      <c r="C21" s="91" t="s">
        <v>183</v>
      </c>
      <c r="D21" s="96"/>
      <c r="E21" s="112">
        <f>SUM(J18:J20)</f>
        <v>0</v>
      </c>
      <c r="F21" s="113"/>
      <c r="G21" s="113"/>
      <c r="H21" s="113"/>
      <c r="I21" s="113"/>
      <c r="J21" s="114"/>
      <c r="K21" s="28"/>
      <c r="L21" s="28"/>
      <c r="M21" s="28"/>
      <c r="N21" s="28"/>
      <c r="O21" s="28"/>
    </row>
    <row r="22" spans="1:15" ht="18.75" thickBot="1" x14ac:dyDescent="0.3">
      <c r="A22" s="28"/>
      <c r="B22" s="38"/>
      <c r="C22" s="18"/>
      <c r="D22" s="18"/>
      <c r="E22" s="39"/>
      <c r="F22" s="39"/>
      <c r="G22" s="71"/>
      <c r="H22" s="72"/>
      <c r="I22" s="73"/>
      <c r="J22" s="39"/>
      <c r="K22" s="28"/>
      <c r="L22" s="28"/>
      <c r="M22" s="28"/>
      <c r="N22" s="28"/>
      <c r="O22" s="28"/>
    </row>
    <row r="23" spans="1:15" ht="18" x14ac:dyDescent="0.25">
      <c r="A23" s="28"/>
      <c r="B23" s="86" t="s">
        <v>27</v>
      </c>
      <c r="C23" s="87"/>
      <c r="D23" s="87"/>
      <c r="E23" s="87"/>
      <c r="F23" s="87"/>
      <c r="G23" s="87"/>
      <c r="H23" s="87"/>
      <c r="I23" s="87"/>
      <c r="J23" s="88"/>
      <c r="K23" s="28"/>
      <c r="L23" s="28"/>
      <c r="M23" s="28"/>
      <c r="N23" s="28"/>
      <c r="O23" s="28"/>
    </row>
    <row r="24" spans="1:15" ht="25.5" x14ac:dyDescent="0.25">
      <c r="A24" s="28"/>
      <c r="B24" s="30" t="s">
        <v>3</v>
      </c>
      <c r="C24" s="31" t="s">
        <v>4</v>
      </c>
      <c r="D24" s="31" t="s">
        <v>5</v>
      </c>
      <c r="E24" s="31" t="s">
        <v>1</v>
      </c>
      <c r="F24" s="31" t="s">
        <v>2</v>
      </c>
      <c r="G24" s="31" t="s">
        <v>6</v>
      </c>
      <c r="H24" s="31" t="s">
        <v>7</v>
      </c>
      <c r="I24" s="69" t="s">
        <v>182</v>
      </c>
      <c r="J24" s="11" t="s">
        <v>181</v>
      </c>
      <c r="K24" s="28"/>
      <c r="L24" s="28"/>
      <c r="M24" s="28"/>
      <c r="N24" s="28"/>
      <c r="O24" s="28"/>
    </row>
    <row r="25" spans="1:15" ht="89.25" x14ac:dyDescent="0.25">
      <c r="A25" s="28"/>
      <c r="B25" s="32">
        <v>1</v>
      </c>
      <c r="C25" s="20" t="s">
        <v>158</v>
      </c>
      <c r="D25" s="25" t="s">
        <v>178</v>
      </c>
      <c r="E25" s="24">
        <v>1</v>
      </c>
      <c r="F25" s="17" t="s">
        <v>20</v>
      </c>
      <c r="G25" s="33">
        <v>0</v>
      </c>
      <c r="H25" s="33">
        <f>G25*E25</f>
        <v>0</v>
      </c>
      <c r="I25" s="68">
        <f>H25*0.2</f>
        <v>0</v>
      </c>
      <c r="J25" s="34">
        <f>I25+H25</f>
        <v>0</v>
      </c>
      <c r="K25" s="28"/>
      <c r="L25" s="28"/>
      <c r="M25" s="28"/>
      <c r="N25" s="28"/>
      <c r="O25" s="28"/>
    </row>
    <row r="26" spans="1:15" ht="25.5" x14ac:dyDescent="0.25">
      <c r="A26" s="28"/>
      <c r="B26" s="32">
        <v>2</v>
      </c>
      <c r="C26" s="20" t="s">
        <v>138</v>
      </c>
      <c r="D26" s="25" t="s">
        <v>180</v>
      </c>
      <c r="E26" s="24">
        <v>16</v>
      </c>
      <c r="F26" s="17" t="s">
        <v>19</v>
      </c>
      <c r="G26" s="33">
        <v>0</v>
      </c>
      <c r="H26" s="33">
        <f t="shared" ref="H26:H27" si="6">G26*E26</f>
        <v>0</v>
      </c>
      <c r="I26" s="68">
        <f t="shared" ref="I26:I27" si="7">H26*0.2</f>
        <v>0</v>
      </c>
      <c r="J26" s="34">
        <f t="shared" ref="J26:J27" si="8">I26+H26</f>
        <v>0</v>
      </c>
      <c r="K26" s="28"/>
      <c r="L26" s="28"/>
      <c r="M26" s="28"/>
      <c r="N26" s="28"/>
      <c r="O26" s="28"/>
    </row>
    <row r="27" spans="1:15" x14ac:dyDescent="0.25">
      <c r="A27" s="28"/>
      <c r="B27" s="32">
        <v>3</v>
      </c>
      <c r="C27" s="20" t="s">
        <v>164</v>
      </c>
      <c r="D27" s="26" t="s">
        <v>163</v>
      </c>
      <c r="E27" s="24">
        <v>16</v>
      </c>
      <c r="F27" s="17" t="s">
        <v>19</v>
      </c>
      <c r="G27" s="33">
        <v>0</v>
      </c>
      <c r="H27" s="74">
        <f t="shared" si="6"/>
        <v>0</v>
      </c>
      <c r="I27" s="33">
        <f t="shared" si="7"/>
        <v>0</v>
      </c>
      <c r="J27" s="34">
        <f t="shared" si="8"/>
        <v>0</v>
      </c>
      <c r="K27" s="28"/>
      <c r="L27" s="28"/>
      <c r="M27" s="28"/>
      <c r="N27" s="28"/>
      <c r="O27" s="28"/>
    </row>
    <row r="28" spans="1:15" ht="18.75" customHeight="1" thickBot="1" x14ac:dyDescent="0.3">
      <c r="A28" s="28"/>
      <c r="B28" s="35"/>
      <c r="C28" s="91" t="s">
        <v>8</v>
      </c>
      <c r="D28" s="92"/>
      <c r="E28" s="112">
        <f>SUM(J25:J27)</f>
        <v>0</v>
      </c>
      <c r="F28" s="113"/>
      <c r="G28" s="113"/>
      <c r="H28" s="113"/>
      <c r="I28" s="113"/>
      <c r="J28" s="114"/>
      <c r="K28" s="28"/>
      <c r="L28" s="28"/>
      <c r="M28" s="28"/>
      <c r="N28" s="28"/>
      <c r="O28" s="28"/>
    </row>
    <row r="29" spans="1:15" ht="18.75" thickBot="1" x14ac:dyDescent="0.3">
      <c r="A29" s="28"/>
      <c r="B29" s="38"/>
      <c r="C29" s="18"/>
      <c r="D29" s="18"/>
      <c r="E29" s="39"/>
      <c r="F29" s="39"/>
      <c r="G29" s="39"/>
      <c r="H29" s="39"/>
      <c r="I29" s="39"/>
      <c r="J29" s="39"/>
      <c r="K29" s="28"/>
      <c r="L29" s="28"/>
      <c r="M29" s="28"/>
      <c r="N29" s="28"/>
      <c r="O29" s="28"/>
    </row>
    <row r="30" spans="1:15" ht="18.75" customHeight="1" thickBot="1" x14ac:dyDescent="0.3">
      <c r="B30" s="40"/>
      <c r="C30" s="97" t="s">
        <v>184</v>
      </c>
      <c r="D30" s="108"/>
      <c r="E30" s="118">
        <f>ROUND(E28+E21+E14,2)</f>
        <v>0</v>
      </c>
      <c r="F30" s="116"/>
      <c r="G30" s="116"/>
      <c r="H30" s="116"/>
      <c r="I30" s="116"/>
      <c r="J30" s="117"/>
    </row>
    <row r="31" spans="1:15" x14ac:dyDescent="0.25">
      <c r="D31" s="48"/>
    </row>
    <row r="32" spans="1:15" ht="15.75" thickBot="1" x14ac:dyDescent="0.3">
      <c r="D32" s="48"/>
    </row>
    <row r="33" spans="2:6" ht="15" customHeight="1" x14ac:dyDescent="0.25">
      <c r="B33" s="105" t="s">
        <v>9</v>
      </c>
      <c r="C33" s="103" t="s">
        <v>9</v>
      </c>
      <c r="D33" s="104"/>
      <c r="F33" s="29" t="s">
        <v>17</v>
      </c>
    </row>
    <row r="34" spans="2:6" ht="16.5" customHeight="1" x14ac:dyDescent="0.25">
      <c r="B34" s="106"/>
      <c r="C34" s="41" t="s">
        <v>10</v>
      </c>
      <c r="D34" s="52"/>
    </row>
    <row r="35" spans="2:6" ht="16.5" customHeight="1" x14ac:dyDescent="0.25">
      <c r="B35" s="106"/>
      <c r="C35" s="41" t="s">
        <v>11</v>
      </c>
      <c r="D35" s="52"/>
    </row>
    <row r="36" spans="2:6" ht="16.5" customHeight="1" x14ac:dyDescent="0.25">
      <c r="B36" s="106"/>
      <c r="C36" s="41" t="s">
        <v>12</v>
      </c>
      <c r="D36" s="52"/>
    </row>
    <row r="37" spans="2:6" ht="16.5" customHeight="1" x14ac:dyDescent="0.25">
      <c r="B37" s="106"/>
      <c r="C37" s="41" t="s">
        <v>13</v>
      </c>
      <c r="D37" s="52"/>
      <c r="F37" s="29" t="s">
        <v>18</v>
      </c>
    </row>
    <row r="38" spans="2:6" ht="16.5" customHeight="1" x14ac:dyDescent="0.25">
      <c r="B38" s="106"/>
      <c r="C38" s="41" t="s">
        <v>14</v>
      </c>
      <c r="D38" s="52"/>
    </row>
    <row r="39" spans="2:6" ht="16.5" customHeight="1" x14ac:dyDescent="0.25">
      <c r="B39" s="106"/>
      <c r="C39" s="41" t="s">
        <v>15</v>
      </c>
      <c r="D39" s="52"/>
    </row>
    <row r="40" spans="2:6" ht="15.75" thickBot="1" x14ac:dyDescent="0.3">
      <c r="B40" s="107"/>
      <c r="C40" s="42" t="s">
        <v>16</v>
      </c>
      <c r="D40" s="53"/>
    </row>
    <row r="90" ht="18.75" customHeight="1" x14ac:dyDescent="0.25"/>
  </sheetData>
  <mergeCells count="14">
    <mergeCell ref="B2:J3"/>
    <mergeCell ref="B4:J4"/>
    <mergeCell ref="B33:B40"/>
    <mergeCell ref="C33:D33"/>
    <mergeCell ref="C14:D14"/>
    <mergeCell ref="C21:D21"/>
    <mergeCell ref="C28:D28"/>
    <mergeCell ref="E30:J30"/>
    <mergeCell ref="E14:J14"/>
    <mergeCell ref="B16:J16"/>
    <mergeCell ref="E21:J21"/>
    <mergeCell ref="B23:J23"/>
    <mergeCell ref="E28:J28"/>
    <mergeCell ref="C30:D30"/>
  </mergeCells>
  <pageMargins left="0.31496062992125984" right="0.31496062992125984" top="0.35433070866141736" bottom="0.35433070866141736" header="0.31496062992125984" footer="0.31496062992125984"/>
  <pageSetup paperSize="9" scale="6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3</vt:i4>
      </vt:variant>
      <vt:variant>
        <vt:lpstr>Pomenované rozsahy</vt:lpstr>
      </vt:variant>
      <vt:variant>
        <vt:i4>2</vt:i4>
      </vt:variant>
    </vt:vector>
  </HeadingPairs>
  <TitlesOfParts>
    <vt:vector size="5" baseType="lpstr">
      <vt:lpstr>IKT</vt:lpstr>
      <vt:lpstr>Didakticke pomocky</vt:lpstr>
      <vt:lpstr>Nábytok</vt:lpstr>
      <vt:lpstr>'Didakticke pomocky'!Oblasť_tlače</vt:lpstr>
      <vt:lpstr>Nábytok!Oblasť_tlače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2019-03-20T13:20:01Z</dcterms:modified>
</cp:coreProperties>
</file>